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Khoi 6" sheetId="9" r:id="rId1"/>
    <sheet name="Khoi 7" sheetId="7" r:id="rId2"/>
    <sheet name="Khoi 8" sheetId="6" r:id="rId3"/>
    <sheet name="Khoi 9" sheetId="10" r:id="rId4"/>
  </sheets>
  <definedNames>
    <definedName name="_xlnm.Print_Titles" localSheetId="0">'Khoi 6'!$3:$3</definedName>
    <definedName name="_xlnm.Print_Titles" localSheetId="1">'Khoi 7'!$3:$3</definedName>
    <definedName name="_xlnm.Print_Titles" localSheetId="2">'Khoi 8'!$3:$3</definedName>
    <definedName name="_xlnm.Print_Titles" localSheetId="3">'Khoi 9'!$3:$3</definedName>
  </definedNames>
  <calcPr calcId="124519"/>
</workbook>
</file>

<file path=xl/calcChain.xml><?xml version="1.0" encoding="utf-8"?>
<calcChain xmlns="http://schemas.openxmlformats.org/spreadsheetml/2006/main">
  <c r="I102" i="9"/>
  <c r="G101"/>
  <c r="E100"/>
  <c r="I98"/>
  <c r="I56" i="7"/>
  <c r="I57"/>
  <c r="I58"/>
  <c r="I59"/>
  <c r="I56" i="9"/>
  <c r="I57"/>
  <c r="I58"/>
  <c r="I59"/>
  <c r="I60"/>
  <c r="I61"/>
  <c r="I62"/>
  <c r="I63"/>
  <c r="I64"/>
  <c r="I65"/>
  <c r="I66"/>
  <c r="I67"/>
  <c r="I68"/>
  <c r="H86" i="10"/>
  <c r="F86"/>
  <c r="D86"/>
  <c r="H85"/>
  <c r="I85" s="1"/>
  <c r="F85"/>
  <c r="G85" s="1"/>
  <c r="D85"/>
  <c r="E85" s="1"/>
  <c r="H84"/>
  <c r="I84" s="1"/>
  <c r="F84"/>
  <c r="G84" s="1"/>
  <c r="D84"/>
  <c r="E84" s="1"/>
  <c r="H83"/>
  <c r="I83" s="1"/>
  <c r="F83"/>
  <c r="G83" s="1"/>
  <c r="D83"/>
  <c r="E83" s="1"/>
  <c r="H82"/>
  <c r="I82" s="1"/>
  <c r="F82"/>
  <c r="G82" s="1"/>
  <c r="D82"/>
  <c r="E82" s="1"/>
  <c r="H81"/>
  <c r="I81" s="1"/>
  <c r="F81"/>
  <c r="G81" s="1"/>
  <c r="D81"/>
  <c r="E81" s="1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103" i="9"/>
  <c r="F103"/>
  <c r="D103"/>
  <c r="H102"/>
  <c r="F102"/>
  <c r="G102" s="1"/>
  <c r="D102"/>
  <c r="E102" s="1"/>
  <c r="H101"/>
  <c r="I101" s="1"/>
  <c r="F101"/>
  <c r="D101"/>
  <c r="E101" s="1"/>
  <c r="H100"/>
  <c r="I100" s="1"/>
  <c r="F100"/>
  <c r="G100" s="1"/>
  <c r="D100"/>
  <c r="H99"/>
  <c r="I99" s="1"/>
  <c r="F99"/>
  <c r="G99" s="1"/>
  <c r="D99"/>
  <c r="E99" s="1"/>
  <c r="H98"/>
  <c r="F98"/>
  <c r="G98" s="1"/>
  <c r="D98"/>
  <c r="E98" s="1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92" i="7"/>
  <c r="F92"/>
  <c r="D92"/>
  <c r="H91"/>
  <c r="I91" s="1"/>
  <c r="F91"/>
  <c r="G91" s="1"/>
  <c r="D91"/>
  <c r="E91" s="1"/>
  <c r="H90"/>
  <c r="I90" s="1"/>
  <c r="F90"/>
  <c r="G90" s="1"/>
  <c r="D90"/>
  <c r="E90" s="1"/>
  <c r="H89"/>
  <c r="I89" s="1"/>
  <c r="F89"/>
  <c r="G89" s="1"/>
  <c r="D89"/>
  <c r="E89" s="1"/>
  <c r="H88"/>
  <c r="I88" s="1"/>
  <c r="F88"/>
  <c r="G88" s="1"/>
  <c r="D88"/>
  <c r="E88" s="1"/>
  <c r="H87"/>
  <c r="I87" s="1"/>
  <c r="F87"/>
  <c r="G87" s="1"/>
  <c r="D87"/>
  <c r="E87" s="1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5" i="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4"/>
  <c r="D79" l="1"/>
  <c r="E79" s="1"/>
  <c r="F79"/>
  <c r="G79" s="1"/>
  <c r="H79"/>
  <c r="I79" s="1"/>
  <c r="D80"/>
  <c r="E80" s="1"/>
  <c r="F80"/>
  <c r="G80" s="1"/>
  <c r="H80"/>
  <c r="I80" s="1"/>
  <c r="D81"/>
  <c r="E81" s="1"/>
  <c r="F81"/>
  <c r="G81" s="1"/>
  <c r="H81"/>
  <c r="I81" s="1"/>
  <c r="D82"/>
  <c r="E82" s="1"/>
  <c r="F82"/>
  <c r="G82" s="1"/>
  <c r="H82"/>
  <c r="I82" s="1"/>
  <c r="D83"/>
  <c r="E83" s="1"/>
  <c r="F83"/>
  <c r="G83" s="1"/>
  <c r="H83"/>
  <c r="I83" s="1"/>
  <c r="D84"/>
  <c r="F84"/>
  <c r="H84"/>
</calcChain>
</file>

<file path=xl/sharedStrings.xml><?xml version="1.0" encoding="utf-8"?>
<sst xmlns="http://schemas.openxmlformats.org/spreadsheetml/2006/main" count="1024" uniqueCount="408">
  <si>
    <t>STT</t>
  </si>
  <si>
    <t>Họ và tên</t>
  </si>
  <si>
    <t>Ngày sinh</t>
  </si>
  <si>
    <t>Lớp</t>
  </si>
  <si>
    <t>Văn</t>
  </si>
  <si>
    <t>Toán</t>
  </si>
  <si>
    <t>Tổng</t>
  </si>
  <si>
    <t>1</t>
  </si>
  <si>
    <t>2</t>
  </si>
  <si>
    <t>3</t>
  </si>
  <si>
    <t>4</t>
  </si>
  <si>
    <t>Nguyễn Thị Lan 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</si>
  <si>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</si>
  <si>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</si>
  <si>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</si>
  <si>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</si>
  <si>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</si>
  <si>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</si>
  <si>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</si>
  <si>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</si>
  <si>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</si>
  <si>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</si>
  <si>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</si>
  <si>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</si>
  <si>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</si>
  <si>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</si>
  <si>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</si>
  <si>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</si>
  <si>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</si>
  <si>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</si>
  <si>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</si>
  <si>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Nguyễn Thị Thuỳ Linh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</si>
  <si>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</si>
  <si>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</si>
  <si>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</si>
  <si>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</si>
  <si>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</si>
  <si>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</si>
  <si>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</si>
  <si>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</si>
  <si>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</si>
  <si>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</si>
  <si>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</si>
  <si>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</si>
  <si>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</si>
  <si>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</si>
  <si>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</si>
  <si>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</si>
  <si>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</si>
  <si>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</si>
  <si>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</si>
  <si>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</si>
  <si>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</si>
  <si>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</si>
  <si>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</si>
  <si>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</si>
  <si>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</si>
  <si>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</si>
  <si>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</si>
  <si>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</si>
  <si>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</si>
  <si>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</si>
  <si>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</si>
  <si>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</si>
  <si>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</si>
  <si>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</si>
  <si>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</si>
  <si>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</si>
  <si>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</si>
  <si>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</si>
  <si>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</si>
  <si>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</si>
  <si>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</si>
  <si>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Nguyễn Văn Phong</t>
  </si>
  <si>
    <t>65</t>
  </si>
  <si>
    <t>66</t>
  </si>
  <si>
    <t>67</t>
  </si>
  <si>
    <t>68</t>
  </si>
  <si>
    <t>69</t>
  </si>
  <si>
    <t>70</t>
  </si>
  <si>
    <t>71</t>
  </si>
  <si>
    <t>72</t>
  </si>
  <si>
    <t>Nguyễn Thị Thu Trang</t>
  </si>
  <si>
    <t>TM. NHÀ TRƯỜNG</t>
  </si>
  <si>
    <t>73</t>
  </si>
  <si>
    <t>Chất lượng</t>
  </si>
  <si>
    <t>Nguyễn Văn Mạnh</t>
  </si>
  <si>
    <t>SL</t>
  </si>
  <si>
    <t>%</t>
  </si>
  <si>
    <t>Kém &lt;3.5</t>
  </si>
  <si>
    <t>3.5&lt;=Yếu &lt;5</t>
  </si>
  <si>
    <t>5&lt;=Trung Bình&lt;6.5</t>
  </si>
  <si>
    <t>6.5&lt;= Khá &lt; 8</t>
  </si>
  <si>
    <t>Giỏi  &gt;=8</t>
  </si>
  <si>
    <t>Trung bình cộng</t>
  </si>
  <si>
    <t>9A</t>
  </si>
  <si>
    <t>Nguyễn Thị Hải Yến</t>
  </si>
  <si>
    <t>9B</t>
  </si>
  <si>
    <t>Nguyễn Thị Linh Chi</t>
  </si>
  <si>
    <t>Điểm tổng &gt;= 23</t>
  </si>
  <si>
    <t>Ghi chú</t>
  </si>
  <si>
    <t>Tổng tham gia khảo sát:</t>
  </si>
  <si>
    <t>Anh</t>
  </si>
  <si>
    <r>
      <t xml:space="preserve">TRƯỜNG </t>
    </r>
    <r>
      <rPr>
        <b/>
        <u/>
        <sz val="11"/>
        <color rgb="FF000000"/>
        <rFont val="Times New Roman"/>
        <family val="1"/>
      </rPr>
      <t>THCS THƯỢNG</t>
    </r>
    <r>
      <rPr>
        <b/>
        <sz val="11"/>
        <color rgb="FF000000"/>
        <rFont val="Times New Roman"/>
        <family val="1"/>
      </rPr>
      <t xml:space="preserve"> QUẬN</t>
    </r>
  </si>
  <si>
    <t>SBD</t>
  </si>
  <si>
    <t>Bùi Phương Anh</t>
  </si>
  <si>
    <t>6A</t>
  </si>
  <si>
    <t>Nguyễn Ngọc Anh</t>
  </si>
  <si>
    <t>6B</t>
  </si>
  <si>
    <t>Bùi Tuấn Anh</t>
  </si>
  <si>
    <t>Mạc Phương Anh</t>
  </si>
  <si>
    <t>Bùi Tiến Bình</t>
  </si>
  <si>
    <t>Nguyễn Phương Anh</t>
  </si>
  <si>
    <t>Đặng Tiến Dũng</t>
  </si>
  <si>
    <t>Nguyễn Ngọc Bảo</t>
  </si>
  <si>
    <t>Đỗ Văn Dũng</t>
  </si>
  <si>
    <t>Nguyễn Ngọc Dương</t>
  </si>
  <si>
    <t>Nguyễn Hữu Chính</t>
  </si>
  <si>
    <t>Nguyễn Duy Đông</t>
  </si>
  <si>
    <t>Phan Nhật Chuẩn</t>
  </si>
  <si>
    <t>Nguyễn Hữu Đức</t>
  </si>
  <si>
    <t>Nguyễn Doãn Công</t>
  </si>
  <si>
    <t>Nguyễn Thị Thu Hà</t>
  </si>
  <si>
    <t>Nguyễn Mạnh Cường</t>
  </si>
  <si>
    <t>Phạm Thị Thu Hà</t>
  </si>
  <si>
    <t>Phạm Thị Kim Dung</t>
  </si>
  <si>
    <t>Mạc Đức Hải</t>
  </si>
  <si>
    <t>Phạm Văn Dũng</t>
  </si>
  <si>
    <t>Bùi Thị Bích Hằng</t>
  </si>
  <si>
    <t>Đỗ Khánh Duy</t>
  </si>
  <si>
    <t>Nguyễn Công Hậu</t>
  </si>
  <si>
    <t>Trần Khánh Duy</t>
  </si>
  <si>
    <t>Bùi Huy Hoàng</t>
  </si>
  <si>
    <t>Đỗ Quang Đạt</t>
  </si>
  <si>
    <t>Nguyễn Văn Phan Hoàng</t>
  </si>
  <si>
    <t>Trần Anh Đức</t>
  </si>
  <si>
    <t>Đỗ Văn Hợp</t>
  </si>
  <si>
    <t>Nguyễn Hữu Hải</t>
  </si>
  <si>
    <t>Quản Đức Huy</t>
  </si>
  <si>
    <t>Mạc Thanh Hằng</t>
  </si>
  <si>
    <t>Nguyễn Thị Thanh Huyền</t>
  </si>
  <si>
    <t>Đỗ Thị Hoa</t>
  </si>
  <si>
    <t>Đỗ Thị Lan Hương</t>
  </si>
  <si>
    <t>Trần Thị Hòa</t>
  </si>
  <si>
    <t>Hoàng Duy Khánh</t>
  </si>
  <si>
    <t>Mạc Duy Hùng</t>
  </si>
  <si>
    <t>Nguyễn Quốc Khánh</t>
  </si>
  <si>
    <t>Nguyễn Đức Huy</t>
  </si>
  <si>
    <t>Trần Thị Liên</t>
  </si>
  <si>
    <t>Bùi Duy Khánh</t>
  </si>
  <si>
    <t>Bùi Phương Linh</t>
  </si>
  <si>
    <t>Trần Văn Khánh</t>
  </si>
  <si>
    <t>Nguyễn Thị Khánh Linh</t>
  </si>
  <si>
    <t>Nguyễn Thị Linh Khánh</t>
  </si>
  <si>
    <t>Nguyễn Hoài Phương Linh</t>
  </si>
  <si>
    <t>Đỗ Văn Linh</t>
  </si>
  <si>
    <t>Bùi Vũ Phương Linh</t>
  </si>
  <si>
    <t>Nguyễn Thị Tuyết Linh</t>
  </si>
  <si>
    <t>Đỗ Thị Thùy Linh</t>
  </si>
  <si>
    <t>Vũ Xuân Long</t>
  </si>
  <si>
    <t>Nguyễn Thị Ngọc Mai</t>
  </si>
  <si>
    <t>Nguyễn Văn Minh</t>
  </si>
  <si>
    <t>Đỗ Văn Mạnh</t>
  </si>
  <si>
    <t>Phạm Thị Bích Ngọc</t>
  </si>
  <si>
    <t>Nguyễn Nhật Minh</t>
  </si>
  <si>
    <t>Đỗ Duy Nhật</t>
  </si>
  <si>
    <t>Nguyễn Quang Minh</t>
  </si>
  <si>
    <t>Lương Thị Hồng Nhung</t>
  </si>
  <si>
    <t>Nguyễn Thúy Nga</t>
  </si>
  <si>
    <t>Mạc Văn Phú</t>
  </si>
  <si>
    <t>Trần Thị Thu Phương</t>
  </si>
  <si>
    <t>Nguyễn Ngọc Phúc</t>
  </si>
  <si>
    <t>Đặng Như Quỳnh</t>
  </si>
  <si>
    <t>Nguyễn Thị Phương</t>
  </si>
  <si>
    <t>Nguyễn Diệu Thảo</t>
  </si>
  <si>
    <t>Nguyễn Thị Tú Phương</t>
  </si>
  <si>
    <t>Nguyễn Thị Thanh Thảo</t>
  </si>
  <si>
    <t>Nguyễn Đức Quang</t>
  </si>
  <si>
    <t>Nguyễn Việt Thắng</t>
  </si>
  <si>
    <t>Nguyễn Thị Thơm</t>
  </si>
  <si>
    <t>Nguyễn Thị Thùy</t>
  </si>
  <si>
    <t>Nguyễn Thị Thu</t>
  </si>
  <si>
    <t>Nguyễn Thu Trang</t>
  </si>
  <si>
    <t>Nguyễn Thị Thanh Thúy</t>
  </si>
  <si>
    <t>Bùi Thị Thu Trang</t>
  </si>
  <si>
    <t>Lương Thế Vinh</t>
  </si>
  <si>
    <t>Bùi Thị Hải Yến</t>
  </si>
  <si>
    <t>Nguyễn Văn Trung</t>
  </si>
  <si>
    <t>Nguyễn Thanh Tùng</t>
  </si>
  <si>
    <t>Nguyễn Hải Yến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</si>
  <si>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</si>
  <si>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</si>
  <si>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</si>
  <si>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</si>
  <si>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</si>
  <si>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</si>
  <si>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</si>
  <si>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</si>
  <si>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</si>
  <si>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</si>
  <si>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</si>
  <si>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</si>
  <si>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</si>
  <si>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Nguyễn Thị Tâm An</t>
  </si>
  <si>
    <t>7A</t>
  </si>
  <si>
    <t>Bùi Đức Anh</t>
  </si>
  <si>
    <t>7B</t>
  </si>
  <si>
    <t>Nguyễn Thị Thuý An</t>
  </si>
  <si>
    <t>Nguyễn Mai Anh</t>
  </si>
  <si>
    <t>Nguyễn Thị Ánh</t>
  </si>
  <si>
    <t>Hoàng Thị Phương Anh</t>
  </si>
  <si>
    <t>Nguyễn Thị Minh Ánh</t>
  </si>
  <si>
    <t>Đỗ Thị Ngọc Ánh</t>
  </si>
  <si>
    <t>Nguyễn Quỳnh Chi</t>
  </si>
  <si>
    <t>Nguyễn Thị Ngọc Ánh</t>
  </si>
  <si>
    <t>Bùi Văn Công</t>
  </si>
  <si>
    <t>Nguyễn Trung Dũng</t>
  </si>
  <si>
    <t>Trần Văn Dũng</t>
  </si>
  <si>
    <t>Nguyễn Bá Dương</t>
  </si>
  <si>
    <t>Nguyễn Đức Đạt</t>
  </si>
  <si>
    <t>Trần Văn Dương</t>
  </si>
  <si>
    <t>Nguyễn Hữu Đông</t>
  </si>
  <si>
    <t>Nguyễn Duy Hải</t>
  </si>
  <si>
    <t>Nguyễn Minh Đức</t>
  </si>
  <si>
    <t>Nguyễn Hoàng Hải</t>
  </si>
  <si>
    <t>Nguyễn Thị Hương Giang</t>
  </si>
  <si>
    <t>Nguyễn Văn Hải</t>
  </si>
  <si>
    <t>Trần Văn Hạ</t>
  </si>
  <si>
    <t>Nguyễn Hữu Hoàng</t>
  </si>
  <si>
    <t>Nguyễn Thị Hiền</t>
  </si>
  <si>
    <t>Nguyễn Hữu Huy Hoàng</t>
  </si>
  <si>
    <t>Nguyễn Đức Hiệp</t>
  </si>
  <si>
    <t>Nguyễn Thị Minh Huệ</t>
  </si>
  <si>
    <t>Nguyễn Hữu Hiếu</t>
  </si>
  <si>
    <t>Nguyễn Bá Hưng</t>
  </si>
  <si>
    <t>Nguyễn Xuân Hiếu</t>
  </si>
  <si>
    <t>Bùi Tuấn Hưng</t>
  </si>
  <si>
    <t>Bùi Văn Hoàng</t>
  </si>
  <si>
    <t>Nguyễn Ngọc Khánh</t>
  </si>
  <si>
    <t>Đặng Việt Hưng</t>
  </si>
  <si>
    <t>Đỗ Thảo Linh</t>
  </si>
  <si>
    <t>Nguyễn Phúc Kiên</t>
  </si>
  <si>
    <t>Nguyễn Thị Bích Loan</t>
  </si>
  <si>
    <t>Nguyễn Thế Linh</t>
  </si>
  <si>
    <t>Phan Thị Hương Mai</t>
  </si>
  <si>
    <t>Bùi Thùy Linh</t>
  </si>
  <si>
    <t>Đỗ Hoàng Nam</t>
  </si>
  <si>
    <t>Nguyễn Văn Linh</t>
  </si>
  <si>
    <t>Đặng Quang Nhật</t>
  </si>
  <si>
    <t>Nguyễn Văn Long</t>
  </si>
  <si>
    <t>Nguyễn Thanh Phúc</t>
  </si>
  <si>
    <t>Nguyễn Đức Luân</t>
  </si>
  <si>
    <t>Nguyễn Thị Như Quỳnh</t>
  </si>
  <si>
    <t>Nguyễn Xuân Thành</t>
  </si>
  <si>
    <t>Nguyễn Đức Mạnh</t>
  </si>
  <si>
    <t>Nguyễn Ngọc Thổ</t>
  </si>
  <si>
    <t>Đào Bích Ngọc</t>
  </si>
  <si>
    <t>Nguyễn Hữu Thuận</t>
  </si>
  <si>
    <t>Nguyễn Thị Phượng</t>
  </si>
  <si>
    <t>Nguyễn Hữu Thủy</t>
  </si>
  <si>
    <t>Đỗ Văn Quyền</t>
  </si>
  <si>
    <t>Nguyễn Trường Sơn</t>
  </si>
  <si>
    <t>Nguyễn Ngọc Trung</t>
  </si>
  <si>
    <t>Nguyễn Đức Tâm</t>
  </si>
  <si>
    <t>Nguyễn Văn Xuân</t>
  </si>
  <si>
    <t>Mạc Thanh Thảo</t>
  </si>
  <si>
    <t>Trần Thị Xuyến</t>
  </si>
  <si>
    <t>Nguyễn Thị Phương Thảo</t>
  </si>
  <si>
    <t>Nguyễn Phúc Thạo</t>
  </si>
  <si>
    <t>Lê Thành Thọ</t>
  </si>
  <si>
    <t>Nguyễn Văn Thưởng</t>
  </si>
  <si>
    <t>Nguyễn Phúc Tuấn</t>
  </si>
  <si>
    <t>Nguyễn Xuân Tuấn</t>
  </si>
  <si>
    <t>Bùi Duy Anh</t>
  </si>
  <si>
    <t>8A</t>
  </si>
  <si>
    <t>Đỗ Thị An</t>
  </si>
  <si>
    <t>8B</t>
  </si>
  <si>
    <t>Trần Mai Anh</t>
  </si>
  <si>
    <t>Đỗ Văn An</t>
  </si>
  <si>
    <t>Phạm Quang Anh</t>
  </si>
  <si>
    <t>Nguyễn Hữu Anh</t>
  </si>
  <si>
    <t>Trần Tiến Anh</t>
  </si>
  <si>
    <t>Nguyễn Thị Phương Anh</t>
  </si>
  <si>
    <t>Nguyễn Đức Tuấn Anh</t>
  </si>
  <si>
    <t>Nguyễn Tiến Công</t>
  </si>
  <si>
    <t>Nguyễn Thị Yến Chi</t>
  </si>
  <si>
    <t>Trần Văn Cường</t>
  </si>
  <si>
    <t>Nguyễn Xuân Giang</t>
  </si>
  <si>
    <t>Nguyễn Phúc Doanh</t>
  </si>
  <si>
    <t>Nguyễn Thị Thanh Hà</t>
  </si>
  <si>
    <t>Đặng Thị Duyên</t>
  </si>
  <si>
    <t>Đỗ Thị Hạnh</t>
  </si>
  <si>
    <t>Nguyễn Hữu Dương</t>
  </si>
  <si>
    <t>Mạc Phi Hùng</t>
  </si>
  <si>
    <t>Bùi Tuấn Đạt</t>
  </si>
  <si>
    <t>Nguyễn Quang Huy</t>
  </si>
  <si>
    <t>Nguyễn Anh Đức</t>
  </si>
  <si>
    <t>Nguyễn Trung Kiên</t>
  </si>
  <si>
    <t>Nguyễn Thái Thùy Linh</t>
  </si>
  <si>
    <t>Hoàng Minh Đức</t>
  </si>
  <si>
    <t>Nguyễn Thị Thúy Linh</t>
  </si>
  <si>
    <t>Nguyễn Quang Được</t>
  </si>
  <si>
    <t>Nguyễn Thị Mai</t>
  </si>
  <si>
    <t>Nguyễn Thị Hà</t>
  </si>
  <si>
    <t>Nguyễn Minh Hiếu</t>
  </si>
  <si>
    <t>Nguyễn Đức Nam</t>
  </si>
  <si>
    <t>Trần Phi Hùng</t>
  </si>
  <si>
    <t>Bùi Thị Kim Ngân</t>
  </si>
  <si>
    <t>Nguyễn Thị Hường</t>
  </si>
  <si>
    <t>Nguyễn Thị Lan</t>
  </si>
  <si>
    <t>Nguyễn Thu Phương</t>
  </si>
  <si>
    <t>Nguyễn Thị Phương Lan</t>
  </si>
  <si>
    <t>Nguyễn Bá Quân</t>
  </si>
  <si>
    <t>Nguyễn Thị Linh</t>
  </si>
  <si>
    <t>Nguyễn Hữu Sỹ</t>
  </si>
  <si>
    <t>Nguyễn Thùy Linh</t>
  </si>
  <si>
    <t>Trần Văn Thanh</t>
  </si>
  <si>
    <t>Nguyễn Hữu Thắng</t>
  </si>
  <si>
    <t>Nguyễn Thị Hoài Thu</t>
  </si>
  <si>
    <t>Nguyễn Tuấn Phong</t>
  </si>
  <si>
    <t>Đỗ Thị Thanh Thúy</t>
  </si>
  <si>
    <t>Nguyễn Hữu Phúc</t>
  </si>
  <si>
    <t>Vũ Thị Hương Trang</t>
  </si>
  <si>
    <t>Trần Văn Quyết</t>
  </si>
  <si>
    <t>Trần Thị Thanh Trúc</t>
  </si>
  <si>
    <t>Vũ Hoàng Quý</t>
  </si>
  <si>
    <t>Nguyễn Hữu Trung</t>
  </si>
  <si>
    <t>Nguyễn Thị Thắm</t>
  </si>
  <si>
    <t>Bùi Anh Tuấn</t>
  </si>
  <si>
    <t>Nguyễn Thị Phương Thuỷ</t>
  </si>
  <si>
    <t>Phạm Thị Vui</t>
  </si>
  <si>
    <t>Phạm Huyền Trang</t>
  </si>
  <si>
    <t>Nguyễn Đức Anh</t>
  </si>
  <si>
    <t>Nguyễn Lan Anh</t>
  </si>
  <si>
    <t>Đỗ Thị Lan Anh</t>
  </si>
  <si>
    <t>Phạm Thị Ngọc Anh</t>
  </si>
  <si>
    <t>Phạm Văn Chung</t>
  </si>
  <si>
    <t>Hoàng Thị Thuý Bình</t>
  </si>
  <si>
    <t>Nguyễn Phương Doanh</t>
  </si>
  <si>
    <t>Trần Văn Công</t>
  </si>
  <si>
    <t>Nguyễn Tiến Dũng</t>
  </si>
  <si>
    <t>Nguyễn Hữu Đạt</t>
  </si>
  <si>
    <t>Trần Trung Dũng</t>
  </si>
  <si>
    <t>Nguyễn Văn Đạt</t>
  </si>
  <si>
    <t>Nguyễn Hữu Duy</t>
  </si>
  <si>
    <t>Nguyễn Trung Hải</t>
  </si>
  <si>
    <t>Đặng Xuân Hân</t>
  </si>
  <si>
    <t>Trần Minh Hảo</t>
  </si>
  <si>
    <t>Nguyễn Hữu Hiệp</t>
  </si>
  <si>
    <t>Nguyễn Thị Thu Hằng</t>
  </si>
  <si>
    <t>Nguyễn Trọng Hiếu</t>
  </si>
  <si>
    <t>Nguyễn Ngọc Hiếu</t>
  </si>
  <si>
    <t>Bùi Văn Hiếu</t>
  </si>
  <si>
    <t>Trần Minh Hoàn</t>
  </si>
  <si>
    <t>Nguyễn Hữu Học</t>
  </si>
  <si>
    <t>Nguyễn Xuân Hoàn</t>
  </si>
  <si>
    <t>Nguyễn Hoàng Huy</t>
  </si>
  <si>
    <t>Trần Thuý Hồng</t>
  </si>
  <si>
    <t>Đỗ Ngọc Huyền</t>
  </si>
  <si>
    <t>Nguyễn Phúc Khang</t>
  </si>
  <si>
    <t>Bùi Thị Huyền</t>
  </si>
  <si>
    <t>Nguyễn Văn Khánh</t>
  </si>
  <si>
    <t>Nguyễn Thị Thuý Hường</t>
  </si>
  <si>
    <t>Nguyễn Tiến Khanh</t>
  </si>
  <si>
    <t>Đặng Văn Nam</t>
  </si>
  <si>
    <t>Đặng Trung Kiên</t>
  </si>
  <si>
    <t>Nguyễn Thị Nga</t>
  </si>
  <si>
    <t>Nguyễn Thị Kim Ngân</t>
  </si>
  <si>
    <t>Trần Giai Kỳ</t>
  </si>
  <si>
    <t>Nguyễn Hồng Ngọc</t>
  </si>
  <si>
    <t>Đặng Thị Thuỳ Linh</t>
  </si>
  <si>
    <t>Nguyễn Minh Ngọc</t>
  </si>
  <si>
    <t>Nguyễn Xuân Minh</t>
  </si>
  <si>
    <t>Nguyễn Diệu Oanh</t>
  </si>
  <si>
    <t>Nguyễn Hữu Nhật Minh</t>
  </si>
  <si>
    <t>Trần Thị Phương</t>
  </si>
  <si>
    <t>Hoàng Văn Nam</t>
  </si>
  <si>
    <t>Nguyễn Thị Thuý Nga</t>
  </si>
  <si>
    <t>Nguyễn Hữu Quang</t>
  </si>
  <si>
    <t>Nguyễn Đức Nghĩa</t>
  </si>
  <si>
    <t>Nguyễn Minh Quyên</t>
  </si>
  <si>
    <t>Đỗ Văn Phát</t>
  </si>
  <si>
    <t>Nguyễn Hữu Tài</t>
  </si>
  <si>
    <t>Mạc Văn Quang</t>
  </si>
  <si>
    <t>Nguyễn Thị Thơ</t>
  </si>
  <si>
    <t>Nguyễn Hữu Quân</t>
  </si>
  <si>
    <t>Bùi Thị Thu Thuỷ</t>
  </si>
  <si>
    <t>Nguyễn Văn Quý</t>
  </si>
  <si>
    <t>Nguyễn Đức Tuân</t>
  </si>
  <si>
    <t>Bùi Quang Trung</t>
  </si>
  <si>
    <t>Nguyễn Quang Vinh</t>
  </si>
  <si>
    <t>Thống kê CL khối 8 (67/67)</t>
  </si>
  <si>
    <t>Toán (85)</t>
  </si>
  <si>
    <t>Văn (85)</t>
  </si>
  <si>
    <t>Anh (85)</t>
  </si>
  <si>
    <t>Thống kê CL khối 6 (85/86)</t>
  </si>
  <si>
    <t>Toán (75)</t>
  </si>
  <si>
    <t>Văn (74)</t>
  </si>
  <si>
    <t>Thống kê CL khối 7 (74/76)</t>
  </si>
  <si>
    <t>Anh (74)</t>
  </si>
  <si>
    <t>Thống kê CL khối 9 (65/69)</t>
  </si>
  <si>
    <t>Toán (65)</t>
  </si>
  <si>
    <t>Văn (63)</t>
  </si>
  <si>
    <t>Anh (65)</t>
  </si>
  <si>
    <t>Toán (62)</t>
  </si>
  <si>
    <t>Văn (65)</t>
  </si>
  <si>
    <t>KẾT QUẢ THI KHẢO SÁT ĐỢT II NĂM HỌC 2018-2019 (05-06/12/2018)</t>
  </si>
  <si>
    <t>Thượng Quận, ngày 06 tháng 12 năm 2018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</si>
</sst>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rgb="FF000000"/>
      <name val="Calibri"/>
    </font>
    <font>
      <sz val="11"/>
      <name val="Calibri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3"/>
      <color rgb="FF000000"/>
      <name val="Times New Roman"/>
      <family val="1"/>
    </font>
    <font>
      <i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color indexed="8"/>
      <name val="Times New Roman"/>
    </font>
    <font>
      <sz val="11"/>
      <color rgb="FF000000"/>
      <name val="Calibri"/>
    </font>
    <font>
      <sz val="13"/>
      <name val="Calibri"/>
      <family val="2"/>
      <charset val="163"/>
    </font>
    <font>
      <sz val="10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7"/>
  </cellStyleXfs>
  <cellXfs count="47">
    <xf numFmtId="0" fontId="0" fillId="0" borderId="0" xfId="0" applyFont="1" applyAlignment="1"/>
    <xf numFmtId="0" fontId="0" fillId="0" borderId="7" xfId="1" applyFont="1" applyAlignment="1"/>
    <xf numFmtId="0" fontId="0" fillId="0" borderId="7" xfId="1" applyFont="1" applyAlignment="1">
      <alignment horizontal="center"/>
    </xf>
    <xf numFmtId="1" fontId="6" fillId="4" borderId="8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4" fontId="9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9" fillId="0" borderId="7" xfId="1" applyFont="1" applyAlignment="1">
      <alignment horizontal="center"/>
    </xf>
    <xf numFmtId="0" fontId="9" fillId="0" borderId="7" xfId="1" applyFont="1" applyAlignment="1"/>
    <xf numFmtId="0" fontId="10" fillId="0" borderId="7" xfId="1" applyFont="1" applyAlignment="1">
      <alignment horizontal="left"/>
    </xf>
    <xf numFmtId="0" fontId="13" fillId="0" borderId="7" xfId="1" applyFont="1" applyAlignment="1"/>
    <xf numFmtId="0" fontId="1" fillId="0" borderId="7" xfId="1" applyFont="1" applyAlignment="1"/>
    <xf numFmtId="0" fontId="4" fillId="0" borderId="7" xfId="1" applyFont="1" applyAlignment="1"/>
    <xf numFmtId="0" fontId="17" fillId="0" borderId="7" xfId="1" applyFont="1" applyAlignment="1">
      <alignment horizontal="left"/>
    </xf>
    <xf numFmtId="0" fontId="17" fillId="0" borderId="7" xfId="1" applyFont="1" applyAlignment="1"/>
    <xf numFmtId="0" fontId="2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justify" wrapText="1"/>
    </xf>
    <xf numFmtId="14" fontId="19" fillId="0" borderId="8" xfId="0" applyNumberFormat="1" applyFont="1" applyBorder="1" applyAlignment="1">
      <alignment horizontal="center" wrapText="1"/>
    </xf>
    <xf numFmtId="2" fontId="11" fillId="5" borderId="8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8" xfId="1" applyFont="1" applyBorder="1" applyAlignment="1"/>
    <xf numFmtId="0" fontId="14" fillId="0" borderId="8" xfId="1" applyFont="1" applyBorder="1" applyAlignment="1"/>
    <xf numFmtId="0" fontId="20" fillId="0" borderId="7" xfId="1" applyFont="1" applyAlignment="1"/>
    <xf numFmtId="0" fontId="16" fillId="2" borderId="7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 wrapText="1"/>
    </xf>
    <xf numFmtId="0" fontId="0" fillId="0" borderId="1" xfId="1" applyFont="1" applyBorder="1" applyAlignment="1"/>
    <xf numFmtId="0" fontId="0" fillId="0" borderId="7" xfId="1" applyFont="1" applyBorder="1" applyAlignment="1"/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10" fillId="0" borderId="7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85" workbookViewId="0">
      <selection activeCell="H103" sqref="H103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1.28515625" style="1" customWidth="1"/>
    <col min="5" max="5" width="7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36" t="s">
        <v>406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105</v>
      </c>
      <c r="D4" s="29">
        <v>39135</v>
      </c>
      <c r="E4" s="27" t="s">
        <v>106</v>
      </c>
      <c r="F4" s="30"/>
      <c r="G4" s="30"/>
      <c r="H4" s="31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107</v>
      </c>
      <c r="D5" s="29">
        <v>39262</v>
      </c>
      <c r="E5" s="27" t="s">
        <v>108</v>
      </c>
      <c r="F5" s="30"/>
      <c r="G5" s="30"/>
      <c r="H5" s="31"/>
      <c r="I5" s="32">
        <f t="shared" ref="I5:I81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109</v>
      </c>
      <c r="D6" s="29">
        <v>39374</v>
      </c>
      <c r="E6" s="27" t="s">
        <v>106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110</v>
      </c>
      <c r="D7" s="29">
        <v>39122</v>
      </c>
      <c r="E7" s="27" t="s">
        <v>108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111</v>
      </c>
      <c r="D8" s="29">
        <v>39439</v>
      </c>
      <c r="E8" s="27" t="s">
        <v>106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112</v>
      </c>
      <c r="D9" s="29">
        <v>39373</v>
      </c>
      <c r="E9" s="27" t="s">
        <v>108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113</v>
      </c>
      <c r="D10" s="29">
        <v>39385</v>
      </c>
      <c r="E10" s="27" t="s">
        <v>106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114</v>
      </c>
      <c r="D11" s="29">
        <v>39389</v>
      </c>
      <c r="E11" s="27" t="s">
        <v>108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115</v>
      </c>
      <c r="D12" s="29">
        <v>39385</v>
      </c>
      <c r="E12" s="27" t="s">
        <v>106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98</v>
      </c>
      <c r="D13" s="29">
        <v>39206</v>
      </c>
      <c r="E13" s="27" t="s">
        <v>108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116</v>
      </c>
      <c r="D14" s="29">
        <v>39224</v>
      </c>
      <c r="E14" s="27" t="s">
        <v>106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117</v>
      </c>
      <c r="D15" s="29">
        <v>39431</v>
      </c>
      <c r="E15" s="27" t="s">
        <v>108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118</v>
      </c>
      <c r="D16" s="29">
        <v>39096</v>
      </c>
      <c r="E16" s="27" t="s">
        <v>106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119</v>
      </c>
      <c r="D17" s="29">
        <v>39152</v>
      </c>
      <c r="E17" s="27" t="s">
        <v>108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120</v>
      </c>
      <c r="D18" s="29">
        <v>39215</v>
      </c>
      <c r="E18" s="27" t="s">
        <v>106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121</v>
      </c>
      <c r="D19" s="29">
        <v>39445</v>
      </c>
      <c r="E19" s="27" t="s">
        <v>108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122</v>
      </c>
      <c r="D20" s="29">
        <v>39276</v>
      </c>
      <c r="E20" s="27" t="s">
        <v>106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123</v>
      </c>
      <c r="D21" s="29">
        <v>39201</v>
      </c>
      <c r="E21" s="27" t="s">
        <v>108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124</v>
      </c>
      <c r="D22" s="29">
        <v>39114</v>
      </c>
      <c r="E22" s="27" t="s">
        <v>106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125</v>
      </c>
      <c r="D23" s="29">
        <v>39261</v>
      </c>
      <c r="E23" s="27" t="s">
        <v>108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126</v>
      </c>
      <c r="D24" s="29">
        <v>39320</v>
      </c>
      <c r="E24" s="27" t="s">
        <v>106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127</v>
      </c>
      <c r="D25" s="29">
        <v>39381</v>
      </c>
      <c r="E25" s="27" t="s">
        <v>108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128</v>
      </c>
      <c r="D26" s="29">
        <v>39122</v>
      </c>
      <c r="E26" s="27" t="s">
        <v>106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129</v>
      </c>
      <c r="D27" s="29">
        <v>38327</v>
      </c>
      <c r="E27" s="27" t="s">
        <v>108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130</v>
      </c>
      <c r="D28" s="29">
        <v>39382</v>
      </c>
      <c r="E28" s="27" t="s">
        <v>106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131</v>
      </c>
      <c r="D29" s="29">
        <v>39370</v>
      </c>
      <c r="E29" s="27" t="s">
        <v>108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132</v>
      </c>
      <c r="D30" s="29">
        <v>39128</v>
      </c>
      <c r="E30" s="27" t="s">
        <v>106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133</v>
      </c>
      <c r="D31" s="29">
        <v>39418</v>
      </c>
      <c r="E31" s="27" t="s">
        <v>108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134</v>
      </c>
      <c r="D32" s="29">
        <v>39225</v>
      </c>
      <c r="E32" s="27" t="s">
        <v>106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135</v>
      </c>
      <c r="D33" s="29">
        <v>39194</v>
      </c>
      <c r="E33" s="27" t="s">
        <v>108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136</v>
      </c>
      <c r="D34" s="29">
        <v>39134</v>
      </c>
      <c r="E34" s="27" t="s">
        <v>106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137</v>
      </c>
      <c r="D35" s="29">
        <v>39268</v>
      </c>
      <c r="E35" s="27" t="s">
        <v>108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138</v>
      </c>
      <c r="D36" s="29">
        <v>39265</v>
      </c>
      <c r="E36" s="27" t="s">
        <v>106</v>
      </c>
      <c r="F36" s="30"/>
      <c r="G36" s="30"/>
      <c r="H36" s="31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139</v>
      </c>
      <c r="D37" s="29">
        <v>39242</v>
      </c>
      <c r="E37" s="27" t="s">
        <v>108</v>
      </c>
      <c r="F37" s="30"/>
      <c r="G37" s="30"/>
      <c r="H37" s="31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140</v>
      </c>
      <c r="D38" s="29">
        <v>39285</v>
      </c>
      <c r="E38" s="27" t="s">
        <v>106</v>
      </c>
      <c r="F38" s="30"/>
      <c r="G38" s="30"/>
      <c r="H38" s="31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141</v>
      </c>
      <c r="D39" s="29">
        <v>39221</v>
      </c>
      <c r="E39" s="27" t="s">
        <v>108</v>
      </c>
      <c r="F39" s="30"/>
      <c r="G39" s="30"/>
      <c r="H39" s="31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142</v>
      </c>
      <c r="D40" s="29">
        <v>39316</v>
      </c>
      <c r="E40" s="27" t="s">
        <v>106</v>
      </c>
      <c r="F40" s="30"/>
      <c r="G40" s="30"/>
      <c r="H40" s="31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143</v>
      </c>
      <c r="D41" s="29">
        <v>39435</v>
      </c>
      <c r="E41" s="27" t="s">
        <v>108</v>
      </c>
      <c r="F41" s="30"/>
      <c r="G41" s="30"/>
      <c r="H41" s="31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144</v>
      </c>
      <c r="D42" s="29">
        <v>39419</v>
      </c>
      <c r="E42" s="27" t="s">
        <v>106</v>
      </c>
      <c r="F42" s="30"/>
      <c r="G42" s="30"/>
      <c r="H42" s="31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145</v>
      </c>
      <c r="D43" s="29">
        <v>39306</v>
      </c>
      <c r="E43" s="27" t="s">
        <v>108</v>
      </c>
      <c r="F43" s="30"/>
      <c r="G43" s="30"/>
      <c r="H43" s="31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146</v>
      </c>
      <c r="D44" s="29">
        <v>39381</v>
      </c>
      <c r="E44" s="27" t="s">
        <v>106</v>
      </c>
      <c r="F44" s="30"/>
      <c r="G44" s="30"/>
      <c r="H44" s="31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147</v>
      </c>
      <c r="D45" s="29">
        <v>39364</v>
      </c>
      <c r="E45" s="27" t="s">
        <v>108</v>
      </c>
      <c r="F45" s="30"/>
      <c r="G45" s="30"/>
      <c r="H45" s="31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148</v>
      </c>
      <c r="D46" s="29">
        <v>39440</v>
      </c>
      <c r="E46" s="27" t="s">
        <v>106</v>
      </c>
      <c r="F46" s="30"/>
      <c r="G46" s="30"/>
      <c r="H46" s="31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149</v>
      </c>
      <c r="D47" s="29">
        <v>39440</v>
      </c>
      <c r="E47" s="27" t="s">
        <v>108</v>
      </c>
      <c r="F47" s="30"/>
      <c r="G47" s="30"/>
      <c r="H47" s="31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150</v>
      </c>
      <c r="D48" s="29">
        <v>39090</v>
      </c>
      <c r="E48" s="27" t="s">
        <v>106</v>
      </c>
      <c r="F48" s="30"/>
      <c r="G48" s="30"/>
      <c r="H48" s="31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151</v>
      </c>
      <c r="D49" s="29">
        <v>39430</v>
      </c>
      <c r="E49" s="27" t="s">
        <v>108</v>
      </c>
      <c r="F49" s="30"/>
      <c r="G49" s="30"/>
      <c r="H49" s="31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152</v>
      </c>
      <c r="D50" s="29">
        <v>39261</v>
      </c>
      <c r="E50" s="27" t="s">
        <v>106</v>
      </c>
      <c r="F50" s="30"/>
      <c r="G50" s="30"/>
      <c r="H50" s="31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153</v>
      </c>
      <c r="D51" s="29">
        <v>39339</v>
      </c>
      <c r="E51" s="27" t="s">
        <v>108</v>
      </c>
      <c r="F51" s="30"/>
      <c r="G51" s="30"/>
      <c r="H51" s="31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154</v>
      </c>
      <c r="D52" s="29">
        <v>39390</v>
      </c>
      <c r="E52" s="27" t="s">
        <v>106</v>
      </c>
      <c r="F52" s="30"/>
      <c r="G52" s="30"/>
      <c r="H52" s="31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155</v>
      </c>
      <c r="D53" s="29">
        <v>39182</v>
      </c>
      <c r="E53" s="27" t="s">
        <v>108</v>
      </c>
      <c r="F53" s="30"/>
      <c r="G53" s="30"/>
      <c r="H53" s="31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156</v>
      </c>
      <c r="D54" s="29">
        <v>39322</v>
      </c>
      <c r="E54" s="27" t="s">
        <v>106</v>
      </c>
      <c r="F54" s="30"/>
      <c r="G54" s="30"/>
      <c r="H54" s="31"/>
      <c r="I54" s="32">
        <f t="shared" si="0"/>
        <v>0</v>
      </c>
      <c r="J54" s="33"/>
    </row>
    <row r="55" spans="1:10" ht="13.5" customHeight="1">
      <c r="A55" s="26" t="s">
        <v>60</v>
      </c>
      <c r="B55" s="27">
        <v>52</v>
      </c>
      <c r="C55" s="28" t="s">
        <v>157</v>
      </c>
      <c r="D55" s="29">
        <v>39337</v>
      </c>
      <c r="E55" s="27" t="s">
        <v>108</v>
      </c>
      <c r="F55" s="30"/>
      <c r="G55" s="30"/>
      <c r="H55" s="31"/>
      <c r="I55" s="32">
        <f t="shared" si="0"/>
        <v>0</v>
      </c>
      <c r="J55" s="33"/>
    </row>
    <row r="56" spans="1:10" ht="13.5" customHeight="1">
      <c r="A56" s="26" t="s">
        <v>61</v>
      </c>
      <c r="B56" s="27">
        <v>53</v>
      </c>
      <c r="C56" s="28" t="s">
        <v>158</v>
      </c>
      <c r="D56" s="29">
        <v>39350</v>
      </c>
      <c r="E56" s="27" t="s">
        <v>106</v>
      </c>
      <c r="F56" s="30"/>
      <c r="G56" s="30"/>
      <c r="H56" s="31"/>
      <c r="I56" s="32">
        <f t="shared" si="0"/>
        <v>0</v>
      </c>
      <c r="J56" s="33"/>
    </row>
    <row r="57" spans="1:10" ht="13.5" customHeight="1">
      <c r="A57" s="26" t="s">
        <v>62</v>
      </c>
      <c r="B57" s="27">
        <v>54</v>
      </c>
      <c r="C57" s="28" t="s">
        <v>159</v>
      </c>
      <c r="D57" s="29">
        <v>39305</v>
      </c>
      <c r="E57" s="27" t="s">
        <v>108</v>
      </c>
      <c r="F57" s="30"/>
      <c r="G57" s="30"/>
      <c r="H57" s="31"/>
      <c r="I57" s="32">
        <f t="shared" si="0"/>
        <v>0</v>
      </c>
      <c r="J57" s="33"/>
    </row>
    <row r="58" spans="1:10" ht="13.5" customHeight="1">
      <c r="A58" s="26" t="s">
        <v>63</v>
      </c>
      <c r="B58" s="27">
        <v>55</v>
      </c>
      <c r="C58" s="28" t="s">
        <v>160</v>
      </c>
      <c r="D58" s="29">
        <v>39333</v>
      </c>
      <c r="E58" s="27" t="s">
        <v>106</v>
      </c>
      <c r="F58" s="30"/>
      <c r="G58" s="30"/>
      <c r="H58" s="31"/>
      <c r="I58" s="32">
        <f t="shared" si="0"/>
        <v>0</v>
      </c>
      <c r="J58" s="33"/>
    </row>
    <row r="59" spans="1:10" ht="13.5" customHeight="1">
      <c r="A59" s="26" t="s">
        <v>64</v>
      </c>
      <c r="B59" s="27">
        <v>56</v>
      </c>
      <c r="C59" s="28" t="s">
        <v>161</v>
      </c>
      <c r="D59" s="29">
        <v>39330</v>
      </c>
      <c r="E59" s="27" t="s">
        <v>108</v>
      </c>
      <c r="F59" s="30"/>
      <c r="G59" s="30"/>
      <c r="H59" s="31"/>
      <c r="I59" s="32">
        <f t="shared" si="0"/>
        <v>0</v>
      </c>
      <c r="J59" s="33"/>
    </row>
    <row r="60" spans="1:10" ht="13.5" customHeight="1">
      <c r="A60" s="26" t="s">
        <v>65</v>
      </c>
      <c r="B60" s="27">
        <v>57</v>
      </c>
      <c r="C60" s="28" t="s">
        <v>162</v>
      </c>
      <c r="D60" s="29">
        <v>39205</v>
      </c>
      <c r="E60" s="27" t="s">
        <v>106</v>
      </c>
      <c r="F60" s="30"/>
      <c r="G60" s="30"/>
      <c r="H60" s="31"/>
      <c r="I60" s="32">
        <f t="shared" si="0"/>
        <v>0</v>
      </c>
      <c r="J60" s="33"/>
    </row>
    <row r="61" spans="1:10" ht="13.5" customHeight="1">
      <c r="A61" s="26" t="s">
        <v>66</v>
      </c>
      <c r="B61" s="27">
        <v>58</v>
      </c>
      <c r="C61" s="28" t="s">
        <v>163</v>
      </c>
      <c r="D61" s="29">
        <v>39312</v>
      </c>
      <c r="E61" s="27" t="s">
        <v>108</v>
      </c>
      <c r="F61" s="30"/>
      <c r="G61" s="30"/>
      <c r="H61" s="31"/>
      <c r="I61" s="32">
        <f t="shared" si="0"/>
        <v>0</v>
      </c>
      <c r="J61" s="33"/>
    </row>
    <row r="62" spans="1:10" ht="13.5" customHeight="1">
      <c r="A62" s="26" t="s">
        <v>67</v>
      </c>
      <c r="B62" s="27">
        <v>59</v>
      </c>
      <c r="C62" s="28" t="s">
        <v>164</v>
      </c>
      <c r="D62" s="29">
        <v>39302</v>
      </c>
      <c r="E62" s="27" t="s">
        <v>106</v>
      </c>
      <c r="F62" s="30"/>
      <c r="G62" s="30"/>
      <c r="H62" s="31"/>
      <c r="I62" s="32">
        <f t="shared" si="0"/>
        <v>0</v>
      </c>
      <c r="J62" s="33"/>
    </row>
    <row r="63" spans="1:10" ht="13.5" customHeight="1">
      <c r="A63" s="26" t="s">
        <v>68</v>
      </c>
      <c r="B63" s="27">
        <v>60</v>
      </c>
      <c r="C63" s="28" t="s">
        <v>165</v>
      </c>
      <c r="D63" s="29">
        <v>39175</v>
      </c>
      <c r="E63" s="27" t="s">
        <v>108</v>
      </c>
      <c r="F63" s="30"/>
      <c r="G63" s="30"/>
      <c r="H63" s="31"/>
      <c r="I63" s="32">
        <f t="shared" si="0"/>
        <v>0</v>
      </c>
      <c r="J63" s="33"/>
    </row>
    <row r="64" spans="1:10" ht="13.5" customHeight="1">
      <c r="A64" s="26" t="s">
        <v>69</v>
      </c>
      <c r="B64" s="27">
        <v>61</v>
      </c>
      <c r="C64" s="28" t="s">
        <v>166</v>
      </c>
      <c r="D64" s="29">
        <v>39406</v>
      </c>
      <c r="E64" s="27" t="s">
        <v>106</v>
      </c>
      <c r="F64" s="30"/>
      <c r="G64" s="30"/>
      <c r="H64" s="31"/>
      <c r="I64" s="32">
        <f t="shared" si="0"/>
        <v>0</v>
      </c>
      <c r="J64" s="33"/>
    </row>
    <row r="65" spans="1:10" ht="13.5" customHeight="1">
      <c r="A65" s="26" t="s">
        <v>70</v>
      </c>
      <c r="B65" s="27">
        <v>62</v>
      </c>
      <c r="C65" s="28" t="s">
        <v>167</v>
      </c>
      <c r="D65" s="29">
        <v>39354</v>
      </c>
      <c r="E65" s="27" t="s">
        <v>108</v>
      </c>
      <c r="F65" s="30"/>
      <c r="G65" s="30"/>
      <c r="H65" s="31"/>
      <c r="I65" s="32">
        <f t="shared" si="0"/>
        <v>0</v>
      </c>
      <c r="J65" s="33"/>
    </row>
    <row r="66" spans="1:10" ht="13.5" customHeight="1">
      <c r="A66" s="26" t="s">
        <v>71</v>
      </c>
      <c r="B66" s="27">
        <v>63</v>
      </c>
      <c r="C66" s="28" t="s">
        <v>168</v>
      </c>
      <c r="D66" s="29">
        <v>39314</v>
      </c>
      <c r="E66" s="27" t="s">
        <v>106</v>
      </c>
      <c r="F66" s="30"/>
      <c r="G66" s="30"/>
      <c r="H66" s="31"/>
      <c r="I66" s="32">
        <f t="shared" si="0"/>
        <v>0</v>
      </c>
      <c r="J66" s="33"/>
    </row>
    <row r="67" spans="1:10" ht="13.5" customHeight="1">
      <c r="A67" s="26" t="s">
        <v>72</v>
      </c>
      <c r="B67" s="27">
        <v>64</v>
      </c>
      <c r="C67" s="28" t="s">
        <v>169</v>
      </c>
      <c r="D67" s="29">
        <v>39397</v>
      </c>
      <c r="E67" s="27" t="s">
        <v>108</v>
      </c>
      <c r="F67" s="30"/>
      <c r="G67" s="30"/>
      <c r="H67" s="31"/>
      <c r="I67" s="32">
        <f t="shared" si="0"/>
        <v>0</v>
      </c>
      <c r="J67" s="33"/>
    </row>
    <row r="68" spans="1:10" ht="13.5" customHeight="1">
      <c r="A68" s="26" t="s">
        <v>74</v>
      </c>
      <c r="B68" s="27">
        <v>65</v>
      </c>
      <c r="C68" s="28" t="s">
        <v>170</v>
      </c>
      <c r="D68" s="29">
        <v>39395</v>
      </c>
      <c r="E68" s="27" t="s">
        <v>106</v>
      </c>
      <c r="F68" s="30"/>
      <c r="G68" s="30"/>
      <c r="H68" s="31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171</v>
      </c>
      <c r="D69" s="29">
        <v>39443</v>
      </c>
      <c r="E69" s="27" t="s">
        <v>108</v>
      </c>
      <c r="F69" s="30"/>
      <c r="G69" s="30"/>
      <c r="H69" s="31"/>
      <c r="I69" s="32">
        <f t="shared" si="0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172</v>
      </c>
      <c r="D70" s="29">
        <v>39139</v>
      </c>
      <c r="E70" s="27" t="s">
        <v>106</v>
      </c>
      <c r="F70" s="30"/>
      <c r="G70" s="30"/>
      <c r="H70" s="31"/>
      <c r="I70" s="32">
        <f t="shared" si="0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173</v>
      </c>
      <c r="D71" s="29">
        <v>39236</v>
      </c>
      <c r="E71" s="27" t="s">
        <v>108</v>
      </c>
      <c r="F71" s="30"/>
      <c r="G71" s="30"/>
      <c r="H71" s="31"/>
      <c r="I71" s="32">
        <f t="shared" si="0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174</v>
      </c>
      <c r="D72" s="29">
        <v>39265</v>
      </c>
      <c r="E72" s="27" t="s">
        <v>106</v>
      </c>
      <c r="F72" s="30"/>
      <c r="G72" s="30"/>
      <c r="H72" s="31"/>
      <c r="I72" s="32">
        <f t="shared" si="0"/>
        <v>0</v>
      </c>
      <c r="J72" s="33"/>
    </row>
    <row r="73" spans="1:10" ht="14.25" customHeight="1">
      <c r="A73" s="26" t="s">
        <v>79</v>
      </c>
      <c r="B73" s="27">
        <v>70</v>
      </c>
      <c r="C73" s="28" t="s">
        <v>175</v>
      </c>
      <c r="D73" s="29">
        <v>39432</v>
      </c>
      <c r="E73" s="27" t="s">
        <v>108</v>
      </c>
      <c r="F73" s="30"/>
      <c r="G73" s="30"/>
      <c r="H73" s="31"/>
      <c r="I73" s="32">
        <f t="shared" si="0"/>
        <v>0</v>
      </c>
      <c r="J73" s="33"/>
    </row>
    <row r="74" spans="1:10" ht="14.25" customHeight="1">
      <c r="A74" s="26" t="s">
        <v>80</v>
      </c>
      <c r="B74" s="27">
        <v>71</v>
      </c>
      <c r="C74" s="28" t="s">
        <v>176</v>
      </c>
      <c r="D74" s="29">
        <v>39264</v>
      </c>
      <c r="E74" s="27" t="s">
        <v>106</v>
      </c>
      <c r="F74" s="30"/>
      <c r="G74" s="30"/>
      <c r="H74" s="31"/>
      <c r="I74" s="32">
        <f t="shared" si="0"/>
        <v>0</v>
      </c>
      <c r="J74" s="33"/>
    </row>
    <row r="75" spans="1:10" ht="14.25" customHeight="1">
      <c r="A75" s="26" t="s">
        <v>81</v>
      </c>
      <c r="B75" s="27">
        <v>72</v>
      </c>
      <c r="C75" s="28" t="s">
        <v>177</v>
      </c>
      <c r="D75" s="29">
        <v>39228</v>
      </c>
      <c r="E75" s="27" t="s">
        <v>108</v>
      </c>
      <c r="F75" s="30"/>
      <c r="G75" s="30"/>
      <c r="H75" s="31"/>
      <c r="I75" s="32">
        <f t="shared" si="0"/>
        <v>0</v>
      </c>
      <c r="J75" s="33"/>
    </row>
    <row r="76" spans="1:10" ht="14.25" customHeight="1">
      <c r="A76" s="26" t="s">
        <v>84</v>
      </c>
      <c r="B76" s="27">
        <v>73</v>
      </c>
      <c r="C76" s="28" t="s">
        <v>178</v>
      </c>
      <c r="D76" s="29">
        <v>39265</v>
      </c>
      <c r="E76" s="27" t="s">
        <v>106</v>
      </c>
      <c r="F76" s="30"/>
      <c r="G76" s="30"/>
      <c r="H76" s="31"/>
      <c r="I76" s="32">
        <f t="shared" si="0"/>
        <v>0</v>
      </c>
      <c r="J76" s="33"/>
    </row>
    <row r="77" spans="1:10" ht="14.25" customHeight="1">
      <c r="A77" s="26" t="s">
        <v>190</v>
      </c>
      <c r="B77" s="27">
        <v>74</v>
      </c>
      <c r="C77" s="28" t="s">
        <v>179</v>
      </c>
      <c r="D77" s="29">
        <v>39275</v>
      </c>
      <c r="E77" s="27" t="s">
        <v>108</v>
      </c>
      <c r="F77" s="30"/>
      <c r="G77" s="30"/>
      <c r="H77" s="31"/>
      <c r="I77" s="32">
        <f t="shared" si="0"/>
        <v>0</v>
      </c>
      <c r="J77" s="33"/>
    </row>
    <row r="78" spans="1:10" ht="14.25" customHeight="1">
      <c r="A78" s="26" t="s">
        <v>191</v>
      </c>
      <c r="B78" s="27">
        <v>75</v>
      </c>
      <c r="C78" s="28" t="s">
        <v>180</v>
      </c>
      <c r="D78" s="29">
        <v>39322</v>
      </c>
      <c r="E78" s="27" t="s">
        <v>106</v>
      </c>
      <c r="F78" s="30"/>
      <c r="G78" s="30"/>
      <c r="H78" s="31"/>
      <c r="I78" s="32">
        <f t="shared" si="0"/>
        <v>0</v>
      </c>
      <c r="J78" s="33"/>
    </row>
    <row r="79" spans="1:10" ht="14.25" customHeight="1">
      <c r="A79" s="26" t="s">
        <v>192</v>
      </c>
      <c r="B79" s="27">
        <v>76</v>
      </c>
      <c r="C79" s="28" t="s">
        <v>181</v>
      </c>
      <c r="D79" s="29">
        <v>39096</v>
      </c>
      <c r="E79" s="27" t="s">
        <v>108</v>
      </c>
      <c r="F79" s="30"/>
      <c r="G79" s="30"/>
      <c r="H79" s="31"/>
      <c r="I79" s="32">
        <f t="shared" si="0"/>
        <v>0</v>
      </c>
      <c r="J79" s="33"/>
    </row>
    <row r="80" spans="1:10" ht="14.25" customHeight="1">
      <c r="A80" s="26" t="s">
        <v>193</v>
      </c>
      <c r="B80" s="27">
        <v>77</v>
      </c>
      <c r="C80" s="28" t="s">
        <v>182</v>
      </c>
      <c r="D80" s="29">
        <v>39284</v>
      </c>
      <c r="E80" s="27" t="s">
        <v>106</v>
      </c>
      <c r="F80" s="30"/>
      <c r="G80" s="30"/>
      <c r="H80" s="31"/>
      <c r="I80" s="32">
        <f t="shared" si="0"/>
        <v>0</v>
      </c>
      <c r="J80" s="33"/>
    </row>
    <row r="81" spans="1:10" ht="14.25" customHeight="1">
      <c r="A81" s="26" t="s">
        <v>194</v>
      </c>
      <c r="B81" s="27">
        <v>78</v>
      </c>
      <c r="C81" s="28" t="s">
        <v>183</v>
      </c>
      <c r="D81" s="29">
        <v>39411</v>
      </c>
      <c r="E81" s="27" t="s">
        <v>108</v>
      </c>
      <c r="F81" s="30"/>
      <c r="G81" s="30"/>
      <c r="H81" s="31"/>
      <c r="I81" s="32">
        <f t="shared" si="0"/>
        <v>0</v>
      </c>
      <c r="J81" s="33"/>
    </row>
    <row r="82" spans="1:10" ht="14.25" customHeight="1">
      <c r="A82" s="26" t="s">
        <v>195</v>
      </c>
      <c r="B82" s="27">
        <v>79</v>
      </c>
      <c r="C82" s="28" t="s">
        <v>184</v>
      </c>
      <c r="D82" s="29">
        <v>39432</v>
      </c>
      <c r="E82" s="27" t="s">
        <v>106</v>
      </c>
      <c r="F82" s="30"/>
      <c r="G82" s="30"/>
      <c r="H82" s="31"/>
      <c r="I82" s="32">
        <f t="shared" ref="I82:I89" si="1">F82+G82+H82</f>
        <v>0</v>
      </c>
      <c r="J82" s="33"/>
    </row>
    <row r="83" spans="1:10" ht="14.25" customHeight="1">
      <c r="A83" s="26" t="s">
        <v>196</v>
      </c>
      <c r="B83" s="27">
        <v>80</v>
      </c>
      <c r="C83" s="28" t="s">
        <v>185</v>
      </c>
      <c r="D83" s="29">
        <v>39096</v>
      </c>
      <c r="E83" s="27" t="s">
        <v>108</v>
      </c>
      <c r="F83" s="30"/>
      <c r="G83" s="30"/>
      <c r="H83" s="31"/>
      <c r="I83" s="32">
        <f t="shared" si="1"/>
        <v>0</v>
      </c>
      <c r="J83" s="33"/>
    </row>
    <row r="84" spans="1:10" ht="14.25" customHeight="1">
      <c r="A84" s="26" t="s">
        <v>197</v>
      </c>
      <c r="B84" s="27">
        <v>81</v>
      </c>
      <c r="C84" s="28" t="s">
        <v>82</v>
      </c>
      <c r="D84" s="29">
        <v>39105</v>
      </c>
      <c r="E84" s="27" t="s">
        <v>106</v>
      </c>
      <c r="F84" s="30"/>
      <c r="G84" s="30"/>
      <c r="H84" s="31"/>
      <c r="I84" s="32">
        <f t="shared" si="1"/>
        <v>0</v>
      </c>
      <c r="J84" s="33"/>
    </row>
    <row r="85" spans="1:10" ht="14.25" customHeight="1">
      <c r="A85" s="26" t="s">
        <v>198</v>
      </c>
      <c r="B85" s="27">
        <v>82</v>
      </c>
      <c r="C85" s="28" t="s">
        <v>186</v>
      </c>
      <c r="D85" s="29">
        <v>39286</v>
      </c>
      <c r="E85" s="27" t="s">
        <v>108</v>
      </c>
      <c r="F85" s="30"/>
      <c r="G85" s="30"/>
      <c r="H85" s="31"/>
      <c r="I85" s="32">
        <f t="shared" si="1"/>
        <v>0</v>
      </c>
      <c r="J85" s="33"/>
    </row>
    <row r="86" spans="1:10" ht="14.25" customHeight="1">
      <c r="A86" s="26" t="s">
        <v>199</v>
      </c>
      <c r="B86" s="27">
        <v>83</v>
      </c>
      <c r="C86" s="28" t="s">
        <v>187</v>
      </c>
      <c r="D86" s="29">
        <v>39133</v>
      </c>
      <c r="E86" s="27" t="s">
        <v>106</v>
      </c>
      <c r="F86" s="30"/>
      <c r="G86" s="30"/>
      <c r="H86" s="31"/>
      <c r="I86" s="32">
        <f t="shared" si="1"/>
        <v>0</v>
      </c>
      <c r="J86" s="33"/>
    </row>
    <row r="87" spans="1:10" ht="14.25" customHeight="1">
      <c r="A87" s="26" t="s">
        <v>200</v>
      </c>
      <c r="B87" s="27">
        <v>84</v>
      </c>
      <c r="C87" s="28" t="s">
        <v>188</v>
      </c>
      <c r="D87" s="29">
        <v>39408</v>
      </c>
      <c r="E87" s="27" t="s">
        <v>106</v>
      </c>
      <c r="F87" s="30"/>
      <c r="G87" s="30"/>
      <c r="H87" s="31"/>
      <c r="I87" s="32">
        <f t="shared" si="1"/>
        <v>0</v>
      </c>
      <c r="J87" s="33"/>
    </row>
    <row r="88" spans="1:10" ht="14.25" customHeight="1">
      <c r="A88" s="26" t="s">
        <v>201</v>
      </c>
      <c r="B88" s="27">
        <v>85</v>
      </c>
      <c r="C88" s="28" t="s">
        <v>189</v>
      </c>
      <c r="D88" s="29">
        <v>39322</v>
      </c>
      <c r="E88" s="27" t="s">
        <v>106</v>
      </c>
      <c r="F88" s="30"/>
      <c r="G88" s="30"/>
      <c r="H88" s="31"/>
      <c r="I88" s="32">
        <f t="shared" si="1"/>
        <v>0</v>
      </c>
      <c r="J88" s="33"/>
    </row>
    <row r="89" spans="1:10" ht="14.25" customHeight="1">
      <c r="A89" s="26" t="s">
        <v>202</v>
      </c>
      <c r="B89" s="27">
        <v>86</v>
      </c>
      <c r="C89" s="28" t="s">
        <v>96</v>
      </c>
      <c r="D89" s="29">
        <v>39112</v>
      </c>
      <c r="E89" s="27" t="s">
        <v>106</v>
      </c>
      <c r="F89" s="30"/>
      <c r="G89" s="30"/>
      <c r="H89" s="31"/>
      <c r="I89" s="32">
        <f t="shared" si="1"/>
        <v>0</v>
      </c>
      <c r="J89" s="33"/>
    </row>
    <row r="90" spans="1:10" ht="14.25" customHeight="1">
      <c r="F90" s="35" t="s">
        <v>407</v>
      </c>
    </row>
    <row r="91" spans="1:10" ht="16.5" customHeight="1">
      <c r="G91" s="20" t="s">
        <v>83</v>
      </c>
    </row>
    <row r="92" spans="1:10" ht="15.75" customHeight="1"/>
    <row r="93" spans="1:10" ht="15" customHeight="1">
      <c r="J93" s="19"/>
    </row>
    <row r="94" spans="1:10" ht="18.75" customHeight="1">
      <c r="C94" s="18" t="s">
        <v>101</v>
      </c>
      <c r="D94" s="17">
        <v>85</v>
      </c>
      <c r="E94" s="16"/>
      <c r="F94" s="16"/>
      <c r="G94" s="16"/>
      <c r="H94" s="16"/>
      <c r="I94" s="15"/>
    </row>
    <row r="95" spans="1:10" ht="16.5" customHeight="1">
      <c r="C95" s="37" t="s">
        <v>395</v>
      </c>
      <c r="D95" s="38"/>
      <c r="E95" s="38"/>
      <c r="F95" s="38"/>
      <c r="G95" s="38"/>
      <c r="H95" s="38"/>
      <c r="I95" s="38"/>
      <c r="J95" s="39"/>
    </row>
    <row r="96" spans="1:10" ht="16.5" customHeight="1">
      <c r="C96" s="14" t="s">
        <v>85</v>
      </c>
      <c r="D96" s="40" t="s">
        <v>392</v>
      </c>
      <c r="E96" s="41"/>
      <c r="F96" s="42" t="s">
        <v>393</v>
      </c>
      <c r="G96" s="43"/>
      <c r="H96" s="42" t="s">
        <v>394</v>
      </c>
      <c r="I96" s="43"/>
      <c r="J96" s="44" t="s">
        <v>100</v>
      </c>
    </row>
    <row r="97" spans="3:10" ht="16.5" customHeight="1">
      <c r="C97" s="13"/>
      <c r="D97" s="12" t="s">
        <v>87</v>
      </c>
      <c r="E97" s="11" t="s">
        <v>88</v>
      </c>
      <c r="F97" s="11" t="s">
        <v>87</v>
      </c>
      <c r="G97" s="11" t="s">
        <v>88</v>
      </c>
      <c r="H97" s="11" t="s">
        <v>87</v>
      </c>
      <c r="I97" s="11" t="s">
        <v>88</v>
      </c>
      <c r="J97" s="45"/>
    </row>
    <row r="98" spans="3:10" ht="16.5" customHeight="1">
      <c r="C98" s="7" t="s">
        <v>89</v>
      </c>
      <c r="D98" s="10">
        <f>COUNTIF(F4:F89,"&lt;3.5")</f>
        <v>0</v>
      </c>
      <c r="E98" s="9">
        <f>D98/85*100</f>
        <v>0</v>
      </c>
      <c r="F98" s="10">
        <f>COUNTIF(G4:G89,"&lt;3.5")</f>
        <v>0</v>
      </c>
      <c r="G98" s="9">
        <f>F98/85*100</f>
        <v>0</v>
      </c>
      <c r="H98" s="10">
        <f>COUNTIF(H4:H89,"&lt;3.5")</f>
        <v>0</v>
      </c>
      <c r="I98" s="9">
        <f>H98/85*100</f>
        <v>0</v>
      </c>
      <c r="J98" s="3"/>
    </row>
    <row r="99" spans="3:10" ht="16.5" customHeight="1">
      <c r="C99" s="7" t="s">
        <v>90</v>
      </c>
      <c r="D99" s="10">
        <f>COUNTIF(F4:F89,"&gt;=3.5")-COUNTIF(F4:F89,"&gt;=5")</f>
        <v>0</v>
      </c>
      <c r="E99" s="9">
        <f>D99/85*100</f>
        <v>0</v>
      </c>
      <c r="F99" s="10">
        <f>COUNTIF(G4:G89,"&gt;=3.5")-COUNTIF(G4:G89,"&gt;=5")</f>
        <v>0</v>
      </c>
      <c r="G99" s="9">
        <f>F99/85*100</f>
        <v>0</v>
      </c>
      <c r="H99" s="10">
        <f>COUNTIF(H4:H89,"&gt;=3.5")-COUNTIF(H4:H89,"&gt;=5")</f>
        <v>0</v>
      </c>
      <c r="I99" s="9">
        <f>H99/85*100</f>
        <v>0</v>
      </c>
      <c r="J99" s="3"/>
    </row>
    <row r="100" spans="3:10" ht="16.5" customHeight="1">
      <c r="C100" s="7" t="s">
        <v>91</v>
      </c>
      <c r="D100" s="10">
        <f>COUNTIF(F4:F89,"&gt;=5")-COUNTIF(F4:F89,"&gt;=6.5")</f>
        <v>0</v>
      </c>
      <c r="E100" s="9">
        <f>D100/85*100</f>
        <v>0</v>
      </c>
      <c r="F100" s="10">
        <f>COUNTIF(G4:G89,"&gt;=5")-COUNTIF(G4:G89,"&gt;=6.5")</f>
        <v>0</v>
      </c>
      <c r="G100" s="9">
        <f>F100/85*100</f>
        <v>0</v>
      </c>
      <c r="H100" s="10">
        <f>COUNTIF(H4:H89,"&gt;=5")-COUNTIF(H4:H89,"&gt;=6.5")</f>
        <v>0</v>
      </c>
      <c r="I100" s="9">
        <f>H100/85*100</f>
        <v>0</v>
      </c>
      <c r="J100" s="3"/>
    </row>
    <row r="101" spans="3:10" ht="16.5" customHeight="1">
      <c r="C101" s="7" t="s">
        <v>92</v>
      </c>
      <c r="D101" s="10">
        <f>COUNTIF(F4:F89,"&gt;=6.5")-COUNTIF(F4:F89,"&gt;=8")</f>
        <v>0</v>
      </c>
      <c r="E101" s="9">
        <f>D101/85*100</f>
        <v>0</v>
      </c>
      <c r="F101" s="10">
        <f>COUNTIF(G4:G89,"&gt;=6.5")-COUNTIF(G4:G89,"&gt;=8")</f>
        <v>0</v>
      </c>
      <c r="G101" s="9">
        <f>F101/85*100</f>
        <v>0</v>
      </c>
      <c r="H101" s="10">
        <f>COUNTIF(H4:H89,"&gt;=6.5")-COUNTIF(H4:H89,"&gt;=8")</f>
        <v>0</v>
      </c>
      <c r="I101" s="9">
        <f>H101/85*100</f>
        <v>0</v>
      </c>
      <c r="J101" s="3"/>
    </row>
    <row r="102" spans="3:10" ht="16.5" customHeight="1">
      <c r="C102" s="7" t="s">
        <v>93</v>
      </c>
      <c r="D102" s="10">
        <f>COUNTIF(F4:F89,"&gt;=8")</f>
        <v>0</v>
      </c>
      <c r="E102" s="9">
        <f>D102/85*100</f>
        <v>0</v>
      </c>
      <c r="F102" s="10">
        <f>COUNTIF(G4:G89,"&gt;=8")</f>
        <v>0</v>
      </c>
      <c r="G102" s="9">
        <f>F102/85*100</f>
        <v>0</v>
      </c>
      <c r="H102" s="10">
        <f>COUNTIF(H4:H89,"&gt;=8")</f>
        <v>0</v>
      </c>
      <c r="I102" s="9">
        <f>H102/85*100</f>
        <v>0</v>
      </c>
      <c r="J102" s="3"/>
    </row>
    <row r="103" spans="3:10" ht="16.5" customHeight="1">
      <c r="C103" s="7" t="s">
        <v>94</v>
      </c>
      <c r="D103" s="8" t="e">
        <f>AVERAGE(F4:F89)</f>
        <v>#DIV/0!</v>
      </c>
      <c r="E103" s="9"/>
      <c r="F103" s="8" t="e">
        <f>AVERAGE(G4:G89)</f>
        <v>#DIV/0!</v>
      </c>
      <c r="G103" s="4"/>
      <c r="H103" s="8" t="e">
        <f>AVERAGE(H4:H89)</f>
        <v>#DIV/0!</v>
      </c>
      <c r="I103" s="4"/>
      <c r="J103" s="3"/>
    </row>
    <row r="104" spans="3:10" ht="16.5" customHeight="1">
      <c r="C104" s="7"/>
      <c r="D104" s="6"/>
      <c r="E104" s="4"/>
      <c r="F104" s="5"/>
      <c r="G104" s="4"/>
      <c r="H104" s="5"/>
      <c r="I104" s="4"/>
      <c r="J104" s="3"/>
    </row>
    <row r="105" spans="3:10" ht="16.5" customHeight="1">
      <c r="I105" s="1"/>
    </row>
  </sheetData>
  <mergeCells count="6">
    <mergeCell ref="A2:J2"/>
    <mergeCell ref="C95:J95"/>
    <mergeCell ref="D96:E96"/>
    <mergeCell ref="F96:G96"/>
    <mergeCell ref="H96:I96"/>
    <mergeCell ref="J96:J9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opLeftCell="A79" workbookViewId="0">
      <selection activeCell="F79" sqref="F79"/>
    </sheetView>
  </sheetViews>
  <sheetFormatPr defaultColWidth="14.42578125" defaultRowHeight="15" customHeight="1"/>
  <cols>
    <col min="1" max="2" width="5.5703125" style="1" customWidth="1"/>
    <col min="3" max="3" width="24.42578125" style="1" customWidth="1"/>
    <col min="4" max="4" width="11.5703125" style="1" bestFit="1" customWidth="1"/>
    <col min="5" max="5" width="7.140625" style="1" customWidth="1"/>
    <col min="6" max="8" width="6.8554687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36" t="s">
        <v>406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203</v>
      </c>
      <c r="D4" s="29">
        <v>38971</v>
      </c>
      <c r="E4" s="27" t="s">
        <v>204</v>
      </c>
      <c r="F4" s="30"/>
      <c r="G4" s="30"/>
      <c r="H4" s="30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205</v>
      </c>
      <c r="D5" s="29">
        <v>39051</v>
      </c>
      <c r="E5" s="27" t="s">
        <v>206</v>
      </c>
      <c r="F5" s="30"/>
      <c r="G5" s="30"/>
      <c r="H5" s="30"/>
      <c r="I5" s="32">
        <f t="shared" ref="I5:I71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207</v>
      </c>
      <c r="D6" s="29">
        <v>39082</v>
      </c>
      <c r="E6" s="27" t="s">
        <v>204</v>
      </c>
      <c r="F6" s="30"/>
      <c r="G6" s="30"/>
      <c r="H6" s="30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11</v>
      </c>
      <c r="D7" s="29">
        <v>38885</v>
      </c>
      <c r="E7" s="27" t="s">
        <v>206</v>
      </c>
      <c r="F7" s="30"/>
      <c r="G7" s="30"/>
      <c r="H7" s="30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208</v>
      </c>
      <c r="D8" s="29">
        <v>38951</v>
      </c>
      <c r="E8" s="27" t="s">
        <v>204</v>
      </c>
      <c r="F8" s="30"/>
      <c r="G8" s="30"/>
      <c r="H8" s="30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209</v>
      </c>
      <c r="D9" s="29">
        <v>38920</v>
      </c>
      <c r="E9" s="27" t="s">
        <v>206</v>
      </c>
      <c r="F9" s="30"/>
      <c r="G9" s="30"/>
      <c r="H9" s="30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210</v>
      </c>
      <c r="D10" s="29">
        <v>39077</v>
      </c>
      <c r="E10" s="27" t="s">
        <v>204</v>
      </c>
      <c r="F10" s="30"/>
      <c r="G10" s="30"/>
      <c r="H10" s="30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211</v>
      </c>
      <c r="D11" s="29">
        <v>38980</v>
      </c>
      <c r="E11" s="27" t="s">
        <v>206</v>
      </c>
      <c r="F11" s="30"/>
      <c r="G11" s="30"/>
      <c r="H11" s="30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212</v>
      </c>
      <c r="D12" s="29">
        <v>38719</v>
      </c>
      <c r="E12" s="27" t="s">
        <v>204</v>
      </c>
      <c r="F12" s="30"/>
      <c r="G12" s="30"/>
      <c r="H12" s="30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213</v>
      </c>
      <c r="D13" s="29">
        <v>38808</v>
      </c>
      <c r="E13" s="27" t="s">
        <v>206</v>
      </c>
      <c r="F13" s="30"/>
      <c r="G13" s="30"/>
      <c r="H13" s="30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214</v>
      </c>
      <c r="D14" s="29">
        <v>38884</v>
      </c>
      <c r="E14" s="27" t="s">
        <v>204</v>
      </c>
      <c r="F14" s="30"/>
      <c r="G14" s="30"/>
      <c r="H14" s="30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215</v>
      </c>
      <c r="D15" s="29">
        <v>38822</v>
      </c>
      <c r="E15" s="27" t="s">
        <v>204</v>
      </c>
      <c r="F15" s="30"/>
      <c r="G15" s="30"/>
      <c r="H15" s="30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216</v>
      </c>
      <c r="D16" s="29">
        <v>38810</v>
      </c>
      <c r="E16" s="27" t="s">
        <v>206</v>
      </c>
      <c r="F16" s="30"/>
      <c r="G16" s="30"/>
      <c r="H16" s="30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217</v>
      </c>
      <c r="D17" s="29">
        <v>39022</v>
      </c>
      <c r="E17" s="27" t="s">
        <v>204</v>
      </c>
      <c r="F17" s="30"/>
      <c r="G17" s="30"/>
      <c r="H17" s="30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218</v>
      </c>
      <c r="D18" s="29">
        <v>38734</v>
      </c>
      <c r="E18" s="27" t="s">
        <v>206</v>
      </c>
      <c r="F18" s="30"/>
      <c r="G18" s="30"/>
      <c r="H18" s="30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219</v>
      </c>
      <c r="D19" s="29">
        <v>38926</v>
      </c>
      <c r="E19" s="27" t="s">
        <v>204</v>
      </c>
      <c r="F19" s="30"/>
      <c r="G19" s="30"/>
      <c r="H19" s="30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220</v>
      </c>
      <c r="D20" s="29">
        <v>38962</v>
      </c>
      <c r="E20" s="27" t="s">
        <v>206</v>
      </c>
      <c r="F20" s="30"/>
      <c r="G20" s="30"/>
      <c r="H20" s="30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221</v>
      </c>
      <c r="D21" s="29">
        <v>38726</v>
      </c>
      <c r="E21" s="27" t="s">
        <v>204</v>
      </c>
      <c r="F21" s="30"/>
      <c r="G21" s="30"/>
      <c r="H21" s="30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120</v>
      </c>
      <c r="D22" s="29">
        <v>39063</v>
      </c>
      <c r="E22" s="27" t="s">
        <v>206</v>
      </c>
      <c r="F22" s="30"/>
      <c r="G22" s="30"/>
      <c r="H22" s="30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221</v>
      </c>
      <c r="D23" s="29">
        <v>38729</v>
      </c>
      <c r="E23" s="27" t="s">
        <v>204</v>
      </c>
      <c r="F23" s="30"/>
      <c r="G23" s="30"/>
      <c r="H23" s="30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222</v>
      </c>
      <c r="D24" s="29">
        <v>38840</v>
      </c>
      <c r="E24" s="27" t="s">
        <v>206</v>
      </c>
      <c r="F24" s="30"/>
      <c r="G24" s="30"/>
      <c r="H24" s="30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223</v>
      </c>
      <c r="D25" s="29">
        <v>39071</v>
      </c>
      <c r="E25" s="27" t="s">
        <v>204</v>
      </c>
      <c r="F25" s="30"/>
      <c r="G25" s="30"/>
      <c r="H25" s="30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224</v>
      </c>
      <c r="D26" s="29">
        <v>38876</v>
      </c>
      <c r="E26" s="27" t="s">
        <v>206</v>
      </c>
      <c r="F26" s="30"/>
      <c r="G26" s="30"/>
      <c r="H26" s="30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225</v>
      </c>
      <c r="D27" s="29">
        <v>38888</v>
      </c>
      <c r="E27" s="27" t="s">
        <v>204</v>
      </c>
      <c r="F27" s="30"/>
      <c r="G27" s="30"/>
      <c r="H27" s="30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226</v>
      </c>
      <c r="D28" s="29">
        <v>38870</v>
      </c>
      <c r="E28" s="27" t="s">
        <v>206</v>
      </c>
      <c r="F28" s="30"/>
      <c r="G28" s="30"/>
      <c r="H28" s="30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227</v>
      </c>
      <c r="D29" s="29">
        <v>38870</v>
      </c>
      <c r="E29" s="27" t="s">
        <v>204</v>
      </c>
      <c r="F29" s="30"/>
      <c r="G29" s="30"/>
      <c r="H29" s="30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228</v>
      </c>
      <c r="D30" s="29">
        <v>38996</v>
      </c>
      <c r="E30" s="27" t="s">
        <v>206</v>
      </c>
      <c r="F30" s="30"/>
      <c r="G30" s="30"/>
      <c r="H30" s="30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229</v>
      </c>
      <c r="D31" s="29">
        <v>38954</v>
      </c>
      <c r="E31" s="27" t="s">
        <v>204</v>
      </c>
      <c r="F31" s="30"/>
      <c r="G31" s="30"/>
      <c r="H31" s="30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230</v>
      </c>
      <c r="D32" s="29">
        <v>38969</v>
      </c>
      <c r="E32" s="27" t="s">
        <v>206</v>
      </c>
      <c r="F32" s="30"/>
      <c r="G32" s="30"/>
      <c r="H32" s="30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231</v>
      </c>
      <c r="D33" s="29">
        <v>38769</v>
      </c>
      <c r="E33" s="27" t="s">
        <v>204</v>
      </c>
      <c r="F33" s="30"/>
      <c r="G33" s="30"/>
      <c r="H33" s="30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232</v>
      </c>
      <c r="D34" s="29">
        <v>38835</v>
      </c>
      <c r="E34" s="27" t="s">
        <v>206</v>
      </c>
      <c r="F34" s="30"/>
      <c r="G34" s="30"/>
      <c r="H34" s="30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233</v>
      </c>
      <c r="D35" s="29">
        <v>38971</v>
      </c>
      <c r="E35" s="27" t="s">
        <v>204</v>
      </c>
      <c r="F35" s="30"/>
      <c r="G35" s="30"/>
      <c r="H35" s="30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234</v>
      </c>
      <c r="D36" s="29">
        <v>38912</v>
      </c>
      <c r="E36" s="27" t="s">
        <v>206</v>
      </c>
      <c r="F36" s="30"/>
      <c r="G36" s="30"/>
      <c r="H36" s="30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235</v>
      </c>
      <c r="D37" s="29">
        <v>38775</v>
      </c>
      <c r="E37" s="27" t="s">
        <v>204</v>
      </c>
      <c r="F37" s="30"/>
      <c r="G37" s="30"/>
      <c r="H37" s="30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236</v>
      </c>
      <c r="D38" s="29">
        <v>38798</v>
      </c>
      <c r="E38" s="27" t="s">
        <v>206</v>
      </c>
      <c r="F38" s="30"/>
      <c r="G38" s="30"/>
      <c r="H38" s="30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237</v>
      </c>
      <c r="D39" s="29">
        <v>38748</v>
      </c>
      <c r="E39" s="27" t="s">
        <v>204</v>
      </c>
      <c r="F39" s="30"/>
      <c r="G39" s="30"/>
      <c r="H39" s="30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238</v>
      </c>
      <c r="D40" s="29">
        <v>38847</v>
      </c>
      <c r="E40" s="27" t="s">
        <v>206</v>
      </c>
      <c r="F40" s="30"/>
      <c r="G40" s="30"/>
      <c r="H40" s="30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239</v>
      </c>
      <c r="D41" s="29">
        <v>39069</v>
      </c>
      <c r="E41" s="27" t="s">
        <v>204</v>
      </c>
      <c r="F41" s="30"/>
      <c r="G41" s="30"/>
      <c r="H41" s="30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240</v>
      </c>
      <c r="D42" s="29">
        <v>38737</v>
      </c>
      <c r="E42" s="27" t="s">
        <v>206</v>
      </c>
      <c r="F42" s="30"/>
      <c r="G42" s="30"/>
      <c r="H42" s="30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241</v>
      </c>
      <c r="D43" s="29">
        <v>38766</v>
      </c>
      <c r="E43" s="27" t="s">
        <v>204</v>
      </c>
      <c r="F43" s="30"/>
      <c r="G43" s="30"/>
      <c r="H43" s="30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242</v>
      </c>
      <c r="D44" s="29">
        <v>39064</v>
      </c>
      <c r="E44" s="27" t="s">
        <v>206</v>
      </c>
      <c r="F44" s="30"/>
      <c r="G44" s="30"/>
      <c r="H44" s="30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243</v>
      </c>
      <c r="D45" s="29">
        <v>38806</v>
      </c>
      <c r="E45" s="27" t="s">
        <v>204</v>
      </c>
      <c r="F45" s="30"/>
      <c r="G45" s="30"/>
      <c r="H45" s="30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244</v>
      </c>
      <c r="D46" s="29">
        <v>38921</v>
      </c>
      <c r="E46" s="27" t="s">
        <v>206</v>
      </c>
      <c r="F46" s="30"/>
      <c r="G46" s="30"/>
      <c r="H46" s="30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245</v>
      </c>
      <c r="D47" s="29">
        <v>38938</v>
      </c>
      <c r="E47" s="27" t="s">
        <v>204</v>
      </c>
      <c r="F47" s="30"/>
      <c r="G47" s="30"/>
      <c r="H47" s="30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246</v>
      </c>
      <c r="D48" s="29">
        <v>38977</v>
      </c>
      <c r="E48" s="27" t="s">
        <v>206</v>
      </c>
      <c r="F48" s="30"/>
      <c r="G48" s="30"/>
      <c r="H48" s="30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247</v>
      </c>
      <c r="D49" s="29">
        <v>38733</v>
      </c>
      <c r="E49" s="27" t="s">
        <v>204</v>
      </c>
      <c r="F49" s="30"/>
      <c r="G49" s="30"/>
      <c r="H49" s="30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163</v>
      </c>
      <c r="D50" s="29">
        <v>38915</v>
      </c>
      <c r="E50" s="27" t="s">
        <v>206</v>
      </c>
      <c r="F50" s="30"/>
      <c r="G50" s="30"/>
      <c r="H50" s="30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152</v>
      </c>
      <c r="D51" s="29">
        <v>38797</v>
      </c>
      <c r="E51" s="27" t="s">
        <v>204</v>
      </c>
      <c r="F51" s="30"/>
      <c r="G51" s="30"/>
      <c r="H51" s="30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248</v>
      </c>
      <c r="D52" s="29">
        <v>39071</v>
      </c>
      <c r="E52" s="27" t="s">
        <v>206</v>
      </c>
      <c r="F52" s="30"/>
      <c r="G52" s="30"/>
      <c r="H52" s="30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249</v>
      </c>
      <c r="D53" s="29">
        <v>38904</v>
      </c>
      <c r="E53" s="27" t="s">
        <v>204</v>
      </c>
      <c r="F53" s="30"/>
      <c r="G53" s="30"/>
      <c r="H53" s="30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250</v>
      </c>
      <c r="D54" s="29">
        <v>39022</v>
      </c>
      <c r="E54" s="27" t="s">
        <v>206</v>
      </c>
      <c r="F54" s="30"/>
      <c r="G54" s="30"/>
      <c r="H54" s="30"/>
      <c r="I54" s="32">
        <f t="shared" si="0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251</v>
      </c>
      <c r="D55" s="29">
        <v>38869</v>
      </c>
      <c r="E55" s="27" t="s">
        <v>204</v>
      </c>
      <c r="F55" s="30"/>
      <c r="G55" s="30"/>
      <c r="H55" s="30"/>
      <c r="I55" s="32">
        <f t="shared" si="0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252</v>
      </c>
      <c r="D56" s="29">
        <v>38986</v>
      </c>
      <c r="E56" s="27" t="s">
        <v>206</v>
      </c>
      <c r="F56" s="30"/>
      <c r="G56" s="30"/>
      <c r="H56" s="30"/>
      <c r="I56" s="32">
        <f t="shared" si="0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160</v>
      </c>
      <c r="D57" s="29">
        <v>39055</v>
      </c>
      <c r="E57" s="27" t="s">
        <v>204</v>
      </c>
      <c r="F57" s="30"/>
      <c r="G57" s="30"/>
      <c r="H57" s="30"/>
      <c r="I57" s="32">
        <f t="shared" si="0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253</v>
      </c>
      <c r="D58" s="29">
        <v>39053</v>
      </c>
      <c r="E58" s="27" t="s">
        <v>206</v>
      </c>
      <c r="F58" s="30"/>
      <c r="G58" s="30"/>
      <c r="H58" s="30"/>
      <c r="I58" s="32">
        <f t="shared" si="0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254</v>
      </c>
      <c r="D59" s="29">
        <v>38854</v>
      </c>
      <c r="E59" s="27" t="s">
        <v>204</v>
      </c>
      <c r="F59" s="30"/>
      <c r="G59" s="30"/>
      <c r="H59" s="30"/>
      <c r="I59" s="32">
        <f t="shared" si="0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255</v>
      </c>
      <c r="D60" s="29">
        <v>38976</v>
      </c>
      <c r="E60" s="27" t="s">
        <v>206</v>
      </c>
      <c r="F60" s="30"/>
      <c r="G60" s="30"/>
      <c r="H60" s="30"/>
      <c r="I60" s="32">
        <f t="shared" si="0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256</v>
      </c>
      <c r="D61" s="29">
        <v>39023</v>
      </c>
      <c r="E61" s="27" t="s">
        <v>204</v>
      </c>
      <c r="F61" s="30"/>
      <c r="G61" s="30"/>
      <c r="H61" s="30"/>
      <c r="I61" s="32">
        <f t="shared" si="0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257</v>
      </c>
      <c r="D62" s="29">
        <v>39031</v>
      </c>
      <c r="E62" s="27" t="s">
        <v>206</v>
      </c>
      <c r="F62" s="30"/>
      <c r="G62" s="30"/>
      <c r="H62" s="30"/>
      <c r="I62" s="32">
        <f t="shared" si="0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258</v>
      </c>
      <c r="D63" s="29">
        <v>38982</v>
      </c>
      <c r="E63" s="27" t="s">
        <v>204</v>
      </c>
      <c r="F63" s="30"/>
      <c r="G63" s="30"/>
      <c r="H63" s="30"/>
      <c r="I63" s="32">
        <f t="shared" si="0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259</v>
      </c>
      <c r="D64" s="29">
        <v>38949</v>
      </c>
      <c r="E64" s="27" t="s">
        <v>206</v>
      </c>
      <c r="F64" s="30"/>
      <c r="G64" s="30"/>
      <c r="H64" s="30"/>
      <c r="I64" s="32">
        <f t="shared" si="0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260</v>
      </c>
      <c r="D65" s="29">
        <v>38745</v>
      </c>
      <c r="E65" s="27" t="s">
        <v>204</v>
      </c>
      <c r="F65" s="30"/>
      <c r="G65" s="30"/>
      <c r="H65" s="30"/>
      <c r="I65" s="32">
        <f t="shared" si="0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82</v>
      </c>
      <c r="D66" s="29">
        <v>38894</v>
      </c>
      <c r="E66" s="27" t="s">
        <v>206</v>
      </c>
      <c r="F66" s="30"/>
      <c r="G66" s="30"/>
      <c r="H66" s="30"/>
      <c r="I66" s="32">
        <f t="shared" si="0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261</v>
      </c>
      <c r="D67" s="29">
        <v>38758</v>
      </c>
      <c r="E67" s="27" t="s">
        <v>204</v>
      </c>
      <c r="F67" s="30"/>
      <c r="G67" s="30"/>
      <c r="H67" s="30"/>
      <c r="I67" s="32">
        <f t="shared" si="0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262</v>
      </c>
      <c r="D68" s="29">
        <v>38855</v>
      </c>
      <c r="E68" s="27" t="s">
        <v>206</v>
      </c>
      <c r="F68" s="30"/>
      <c r="G68" s="30"/>
      <c r="H68" s="30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263</v>
      </c>
      <c r="D69" s="29">
        <v>39006</v>
      </c>
      <c r="E69" s="27" t="s">
        <v>204</v>
      </c>
      <c r="F69" s="30"/>
      <c r="G69" s="30"/>
      <c r="H69" s="30"/>
      <c r="I69" s="32">
        <f t="shared" si="0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264</v>
      </c>
      <c r="D70" s="29">
        <v>38947</v>
      </c>
      <c r="E70" s="27" t="s">
        <v>206</v>
      </c>
      <c r="F70" s="30"/>
      <c r="G70" s="30"/>
      <c r="H70" s="30"/>
      <c r="I70" s="32">
        <f t="shared" si="0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265</v>
      </c>
      <c r="D71" s="29">
        <v>38958</v>
      </c>
      <c r="E71" s="27" t="s">
        <v>204</v>
      </c>
      <c r="F71" s="30"/>
      <c r="G71" s="30"/>
      <c r="H71" s="30"/>
      <c r="I71" s="32">
        <f t="shared" si="0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266</v>
      </c>
      <c r="D72" s="29">
        <v>38823</v>
      </c>
      <c r="E72" s="27" t="s">
        <v>206</v>
      </c>
      <c r="F72" s="30"/>
      <c r="G72" s="30"/>
      <c r="H72" s="30"/>
      <c r="I72" s="32">
        <f t="shared" ref="I72:I78" si="1">F72+G72+H72</f>
        <v>0</v>
      </c>
      <c r="J72" s="33"/>
    </row>
    <row r="73" spans="1:10" ht="14.25" customHeight="1">
      <c r="A73" s="26" t="s">
        <v>79</v>
      </c>
      <c r="B73" s="27">
        <v>70</v>
      </c>
      <c r="C73" s="28" t="s">
        <v>267</v>
      </c>
      <c r="D73" s="29">
        <v>38809</v>
      </c>
      <c r="E73" s="27" t="s">
        <v>204</v>
      </c>
      <c r="F73" s="30"/>
      <c r="G73" s="30"/>
      <c r="H73" s="30"/>
      <c r="I73" s="32">
        <f t="shared" si="1"/>
        <v>0</v>
      </c>
      <c r="J73" s="33"/>
    </row>
    <row r="74" spans="1:10" ht="14.25" customHeight="1">
      <c r="A74" s="26" t="s">
        <v>80</v>
      </c>
      <c r="B74" s="27">
        <v>71</v>
      </c>
      <c r="C74" s="28" t="s">
        <v>268</v>
      </c>
      <c r="D74" s="29">
        <v>39003</v>
      </c>
      <c r="E74" s="27" t="s">
        <v>204</v>
      </c>
      <c r="F74" s="30"/>
      <c r="G74" s="30"/>
      <c r="H74" s="30"/>
      <c r="I74" s="32">
        <f t="shared" si="1"/>
        <v>0</v>
      </c>
      <c r="J74" s="33"/>
    </row>
    <row r="75" spans="1:10" ht="14.25" customHeight="1">
      <c r="A75" s="26" t="s">
        <v>81</v>
      </c>
      <c r="B75" s="27">
        <v>72</v>
      </c>
      <c r="C75" s="28" t="s">
        <v>269</v>
      </c>
      <c r="D75" s="29">
        <v>38930</v>
      </c>
      <c r="E75" s="27" t="s">
        <v>204</v>
      </c>
      <c r="F75" s="30"/>
      <c r="G75" s="30"/>
      <c r="H75" s="30"/>
      <c r="I75" s="32">
        <f t="shared" si="1"/>
        <v>0</v>
      </c>
      <c r="J75" s="33"/>
    </row>
    <row r="76" spans="1:10" ht="14.25" customHeight="1">
      <c r="A76" s="26" t="s">
        <v>84</v>
      </c>
      <c r="B76" s="27">
        <v>73</v>
      </c>
      <c r="C76" s="28" t="s">
        <v>270</v>
      </c>
      <c r="D76" s="29">
        <v>39032</v>
      </c>
      <c r="E76" s="27" t="s">
        <v>204</v>
      </c>
      <c r="F76" s="30"/>
      <c r="G76" s="30"/>
      <c r="H76" s="30"/>
      <c r="I76" s="32">
        <f t="shared" si="1"/>
        <v>0</v>
      </c>
      <c r="J76" s="33"/>
    </row>
    <row r="77" spans="1:10" ht="14.25" customHeight="1">
      <c r="A77" s="26" t="s">
        <v>190</v>
      </c>
      <c r="B77" s="27">
        <v>74</v>
      </c>
      <c r="C77" s="28" t="s">
        <v>271</v>
      </c>
      <c r="D77" s="29">
        <v>38798</v>
      </c>
      <c r="E77" s="27" t="s">
        <v>204</v>
      </c>
      <c r="F77" s="30"/>
      <c r="G77" s="30"/>
      <c r="H77" s="30"/>
      <c r="I77" s="32">
        <f t="shared" si="1"/>
        <v>0</v>
      </c>
      <c r="J77" s="33"/>
    </row>
    <row r="78" spans="1:10" ht="14.25" customHeight="1">
      <c r="A78" s="26" t="s">
        <v>191</v>
      </c>
      <c r="B78" s="27">
        <v>75</v>
      </c>
      <c r="C78" s="28" t="s">
        <v>272</v>
      </c>
      <c r="D78" s="29">
        <v>38740</v>
      </c>
      <c r="E78" s="27" t="s">
        <v>204</v>
      </c>
      <c r="F78" s="30"/>
      <c r="G78" s="30"/>
      <c r="H78" s="30"/>
      <c r="I78" s="32">
        <f t="shared" si="1"/>
        <v>0</v>
      </c>
      <c r="J78" s="33"/>
    </row>
    <row r="79" spans="1:10" ht="14.25" customHeight="1">
      <c r="F79" s="35" t="s">
        <v>407</v>
      </c>
    </row>
    <row r="80" spans="1:10" ht="16.5" customHeight="1">
      <c r="G80" s="20" t="s">
        <v>83</v>
      </c>
    </row>
    <row r="81" spans="3:10" ht="15.75" customHeight="1"/>
    <row r="82" spans="3:10" ht="15" customHeight="1">
      <c r="J82" s="19"/>
    </row>
    <row r="83" spans="3:10" ht="18.75" customHeight="1">
      <c r="C83" s="18" t="s">
        <v>101</v>
      </c>
      <c r="D83" s="17">
        <v>75</v>
      </c>
      <c r="E83" s="16"/>
      <c r="F83" s="16"/>
      <c r="G83" s="16"/>
      <c r="H83" s="16"/>
      <c r="I83" s="15"/>
    </row>
    <row r="84" spans="3:10" ht="16.5" customHeight="1">
      <c r="C84" s="37" t="s">
        <v>398</v>
      </c>
      <c r="D84" s="38"/>
      <c r="E84" s="38"/>
      <c r="F84" s="38"/>
      <c r="G84" s="38"/>
      <c r="H84" s="38"/>
      <c r="I84" s="38"/>
      <c r="J84" s="39"/>
    </row>
    <row r="85" spans="3:10" ht="16.5" customHeight="1">
      <c r="C85" s="14" t="s">
        <v>85</v>
      </c>
      <c r="D85" s="40" t="s">
        <v>396</v>
      </c>
      <c r="E85" s="41"/>
      <c r="F85" s="42" t="s">
        <v>397</v>
      </c>
      <c r="G85" s="43"/>
      <c r="H85" s="42" t="s">
        <v>399</v>
      </c>
      <c r="I85" s="43"/>
      <c r="J85" s="44" t="s">
        <v>100</v>
      </c>
    </row>
    <row r="86" spans="3:10" ht="16.5" customHeight="1">
      <c r="C86" s="13"/>
      <c r="D86" s="12" t="s">
        <v>87</v>
      </c>
      <c r="E86" s="11" t="s">
        <v>88</v>
      </c>
      <c r="F86" s="11" t="s">
        <v>87</v>
      </c>
      <c r="G86" s="11" t="s">
        <v>88</v>
      </c>
      <c r="H86" s="11" t="s">
        <v>87</v>
      </c>
      <c r="I86" s="11" t="s">
        <v>88</v>
      </c>
      <c r="J86" s="45"/>
    </row>
    <row r="87" spans="3:10" ht="16.5" customHeight="1">
      <c r="C87" s="7" t="s">
        <v>89</v>
      </c>
      <c r="D87" s="10">
        <f>COUNTIF(F4:F78,"&lt;3.5")</f>
        <v>0</v>
      </c>
      <c r="E87" s="9">
        <f>D87/75*100</f>
        <v>0</v>
      </c>
      <c r="F87" s="10">
        <f>COUNTIF(G4:G78,"&lt;3.5")</f>
        <v>0</v>
      </c>
      <c r="G87" s="9">
        <f>F87/74*100</f>
        <v>0</v>
      </c>
      <c r="H87" s="10">
        <f>COUNTIF(H4:H78,"&lt;3.5")</f>
        <v>0</v>
      </c>
      <c r="I87" s="9">
        <f>H87/74*100</f>
        <v>0</v>
      </c>
      <c r="J87" s="3"/>
    </row>
    <row r="88" spans="3:10" ht="16.5" customHeight="1">
      <c r="C88" s="7" t="s">
        <v>90</v>
      </c>
      <c r="D88" s="10">
        <f>COUNTIF(F4:F78,"&gt;=3.5")-COUNTIF(F4:F78,"&gt;=5")</f>
        <v>0</v>
      </c>
      <c r="E88" s="9">
        <f>D88/75*100</f>
        <v>0</v>
      </c>
      <c r="F88" s="10">
        <f>COUNTIF(G4:G78,"&gt;=3.5")-COUNTIF(G4:G78,"&gt;=5")</f>
        <v>0</v>
      </c>
      <c r="G88" s="9">
        <f>F88/74*100</f>
        <v>0</v>
      </c>
      <c r="H88" s="10">
        <f>COUNTIF(H4:H78,"&gt;=3.5")-COUNTIF(H4:H78,"&gt;=5")</f>
        <v>0</v>
      </c>
      <c r="I88" s="9">
        <f>H88/74*100</f>
        <v>0</v>
      </c>
      <c r="J88" s="3"/>
    </row>
    <row r="89" spans="3:10" ht="16.5" customHeight="1">
      <c r="C89" s="7" t="s">
        <v>91</v>
      </c>
      <c r="D89" s="10">
        <f>COUNTIF(F4:F78,"&gt;=5")-COUNTIF(F4:F78,"&gt;=6.5")</f>
        <v>0</v>
      </c>
      <c r="E89" s="9">
        <f>D89/75*100</f>
        <v>0</v>
      </c>
      <c r="F89" s="10">
        <f>COUNTIF(G4:G78,"&gt;=5")-COUNTIF(G4:G78,"&gt;=6.5")</f>
        <v>0</v>
      </c>
      <c r="G89" s="9">
        <f>F89/74*100</f>
        <v>0</v>
      </c>
      <c r="H89" s="10">
        <f>COUNTIF(H4:H78,"&gt;=5")-COUNTIF(H4:H78,"&gt;=6.5")</f>
        <v>0</v>
      </c>
      <c r="I89" s="9">
        <f>H89/74*100</f>
        <v>0</v>
      </c>
      <c r="J89" s="3"/>
    </row>
    <row r="90" spans="3:10" ht="16.5" customHeight="1">
      <c r="C90" s="7" t="s">
        <v>92</v>
      </c>
      <c r="D90" s="10">
        <f>COUNTIF(F4:F78,"&gt;=6.5")-COUNTIF(F4:F78,"&gt;=8")</f>
        <v>0</v>
      </c>
      <c r="E90" s="9">
        <f>D90/75*100</f>
        <v>0</v>
      </c>
      <c r="F90" s="10">
        <f>COUNTIF(G4:G78,"&gt;=6.5")-COUNTIF(G4:G78,"&gt;=8")</f>
        <v>0</v>
      </c>
      <c r="G90" s="9">
        <f>F90/74*100</f>
        <v>0</v>
      </c>
      <c r="H90" s="10">
        <f>COUNTIF(H4:H78,"&gt;=6.5")-COUNTIF(H4:H78,"&gt;=8")</f>
        <v>0</v>
      </c>
      <c r="I90" s="9">
        <f>H90/74*100</f>
        <v>0</v>
      </c>
      <c r="J90" s="3"/>
    </row>
    <row r="91" spans="3:10" ht="16.5" customHeight="1">
      <c r="C91" s="7" t="s">
        <v>93</v>
      </c>
      <c r="D91" s="10">
        <f>COUNTIF(F4:F78,"&gt;=8")</f>
        <v>0</v>
      </c>
      <c r="E91" s="9">
        <f>D91/75*100</f>
        <v>0</v>
      </c>
      <c r="F91" s="10">
        <f>COUNTIF(G4:G78,"&gt;=8")</f>
        <v>0</v>
      </c>
      <c r="G91" s="9">
        <f>F91/74*100</f>
        <v>0</v>
      </c>
      <c r="H91" s="10">
        <f>COUNTIF(H4:H78,"&gt;=8")</f>
        <v>0</v>
      </c>
      <c r="I91" s="9">
        <f>H91/74*100</f>
        <v>0</v>
      </c>
      <c r="J91" s="3"/>
    </row>
    <row r="92" spans="3:10" ht="16.5" customHeight="1">
      <c r="C92" s="7" t="s">
        <v>94</v>
      </c>
      <c r="D92" s="8" t="e">
        <f>AVERAGE(F4:F78)</f>
        <v>#DIV/0!</v>
      </c>
      <c r="E92" s="9"/>
      <c r="F92" s="8" t="e">
        <f>AVERAGE(G4:G78)</f>
        <v>#DIV/0!</v>
      </c>
      <c r="G92" s="4"/>
      <c r="H92" s="8" t="e">
        <f>AVERAGE(H4:H78)</f>
        <v>#DIV/0!</v>
      </c>
      <c r="I92" s="4"/>
      <c r="J92" s="3"/>
    </row>
    <row r="93" spans="3:10" ht="16.5" customHeight="1">
      <c r="C93" s="7"/>
      <c r="D93" s="6"/>
      <c r="E93" s="4"/>
      <c r="F93" s="5"/>
      <c r="G93" s="4"/>
      <c r="H93" s="5"/>
      <c r="I93" s="4"/>
      <c r="J93" s="3"/>
    </row>
    <row r="94" spans="3:10" ht="16.5" customHeight="1">
      <c r="I94" s="1"/>
    </row>
  </sheetData>
  <mergeCells count="6">
    <mergeCell ref="A2:J2"/>
    <mergeCell ref="C84:J84"/>
    <mergeCell ref="D85:E85"/>
    <mergeCell ref="F85:G85"/>
    <mergeCell ref="H85:I85"/>
    <mergeCell ref="J85:J86"/>
  </mergeCells>
  <pageMargins left="0.65625" right="4.1666666666666664E-2" top="0.48958333333333331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view="pageLayout" topLeftCell="A61" workbookViewId="0">
      <selection activeCell="F71" sqref="F71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1.28515625" style="1" customWidth="1"/>
    <col min="5" max="5" width="7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36" t="s">
        <v>406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273</v>
      </c>
      <c r="D4" s="29">
        <v>38710</v>
      </c>
      <c r="E4" s="27" t="s">
        <v>274</v>
      </c>
      <c r="F4" s="30"/>
      <c r="G4" s="30"/>
      <c r="H4" s="30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275</v>
      </c>
      <c r="D5" s="29">
        <v>38682</v>
      </c>
      <c r="E5" s="27" t="s">
        <v>276</v>
      </c>
      <c r="F5" s="30"/>
      <c r="G5" s="30"/>
      <c r="H5" s="30"/>
      <c r="I5" s="32">
        <f t="shared" ref="I5:I68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277</v>
      </c>
      <c r="D6" s="29">
        <v>38692</v>
      </c>
      <c r="E6" s="27" t="s">
        <v>274</v>
      </c>
      <c r="F6" s="30"/>
      <c r="G6" s="30"/>
      <c r="H6" s="30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278</v>
      </c>
      <c r="D7" s="29">
        <v>38596</v>
      </c>
      <c r="E7" s="27" t="s">
        <v>276</v>
      </c>
      <c r="F7" s="30"/>
      <c r="G7" s="30"/>
      <c r="H7" s="30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279</v>
      </c>
      <c r="D8" s="29">
        <v>38569</v>
      </c>
      <c r="E8" s="27" t="s">
        <v>274</v>
      </c>
      <c r="F8" s="30"/>
      <c r="G8" s="30"/>
      <c r="H8" s="30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280</v>
      </c>
      <c r="D9" s="29">
        <v>38623</v>
      </c>
      <c r="E9" s="27" t="s">
        <v>276</v>
      </c>
      <c r="F9" s="30"/>
      <c r="G9" s="30"/>
      <c r="H9" s="30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109</v>
      </c>
      <c r="D10" s="29">
        <v>38697</v>
      </c>
      <c r="E10" s="27" t="s">
        <v>274</v>
      </c>
      <c r="F10" s="30"/>
      <c r="G10" s="30"/>
      <c r="H10" s="30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281</v>
      </c>
      <c r="D11" s="29">
        <v>38608</v>
      </c>
      <c r="E11" s="27" t="s">
        <v>276</v>
      </c>
      <c r="F11" s="30"/>
      <c r="G11" s="30"/>
      <c r="H11" s="30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282</v>
      </c>
      <c r="D12" s="29">
        <v>38516</v>
      </c>
      <c r="E12" s="27" t="s">
        <v>274</v>
      </c>
      <c r="F12" s="30"/>
      <c r="G12" s="30"/>
      <c r="H12" s="30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283</v>
      </c>
      <c r="D13" s="29">
        <v>38356</v>
      </c>
      <c r="E13" s="27" t="s">
        <v>276</v>
      </c>
      <c r="F13" s="30"/>
      <c r="G13" s="30"/>
      <c r="H13" s="30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214</v>
      </c>
      <c r="D14" s="29">
        <v>38594</v>
      </c>
      <c r="E14" s="27" t="s">
        <v>274</v>
      </c>
      <c r="F14" s="30"/>
      <c r="G14" s="30"/>
      <c r="H14" s="30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284</v>
      </c>
      <c r="D15" s="29">
        <v>38638</v>
      </c>
      <c r="E15" s="27" t="s">
        <v>276</v>
      </c>
      <c r="F15" s="30"/>
      <c r="G15" s="30"/>
      <c r="H15" s="30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285</v>
      </c>
      <c r="D16" s="29">
        <v>38649</v>
      </c>
      <c r="E16" s="27" t="s">
        <v>274</v>
      </c>
      <c r="F16" s="30"/>
      <c r="G16" s="30"/>
      <c r="H16" s="30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223</v>
      </c>
      <c r="D17" s="29">
        <v>38391</v>
      </c>
      <c r="E17" s="27" t="s">
        <v>276</v>
      </c>
      <c r="F17" s="30"/>
      <c r="G17" s="30"/>
      <c r="H17" s="30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286</v>
      </c>
      <c r="D18" s="29">
        <v>38557</v>
      </c>
      <c r="E18" s="27" t="s">
        <v>274</v>
      </c>
      <c r="F18" s="30"/>
      <c r="G18" s="30"/>
      <c r="H18" s="30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287</v>
      </c>
      <c r="D19" s="29">
        <v>38680</v>
      </c>
      <c r="E19" s="27" t="s">
        <v>276</v>
      </c>
      <c r="F19" s="30"/>
      <c r="G19" s="30"/>
      <c r="H19" s="30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288</v>
      </c>
      <c r="D20" s="29">
        <v>38445</v>
      </c>
      <c r="E20" s="27" t="s">
        <v>274</v>
      </c>
      <c r="F20" s="30"/>
      <c r="G20" s="30"/>
      <c r="H20" s="30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289</v>
      </c>
      <c r="D21" s="29">
        <v>38384</v>
      </c>
      <c r="E21" s="27" t="s">
        <v>276</v>
      </c>
      <c r="F21" s="30"/>
      <c r="G21" s="30"/>
      <c r="H21" s="30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290</v>
      </c>
      <c r="D22" s="29">
        <v>38473</v>
      </c>
      <c r="E22" s="27" t="s">
        <v>274</v>
      </c>
      <c r="F22" s="30"/>
      <c r="G22" s="30"/>
      <c r="H22" s="30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291</v>
      </c>
      <c r="D23" s="29">
        <v>38442</v>
      </c>
      <c r="E23" s="27" t="s">
        <v>276</v>
      </c>
      <c r="F23" s="30"/>
      <c r="G23" s="30"/>
      <c r="H23" s="30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292</v>
      </c>
      <c r="D24" s="29">
        <v>38416</v>
      </c>
      <c r="E24" s="27" t="s">
        <v>274</v>
      </c>
      <c r="F24" s="30"/>
      <c r="G24" s="30"/>
      <c r="H24" s="30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293</v>
      </c>
      <c r="D25" s="29">
        <v>38664</v>
      </c>
      <c r="E25" s="27" t="s">
        <v>276</v>
      </c>
      <c r="F25" s="30"/>
      <c r="G25" s="30"/>
      <c r="H25" s="30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294</v>
      </c>
      <c r="D26" s="29">
        <v>38577</v>
      </c>
      <c r="E26" s="27" t="s">
        <v>274</v>
      </c>
      <c r="F26" s="30"/>
      <c r="G26" s="30"/>
      <c r="H26" s="30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295</v>
      </c>
      <c r="D27" s="29">
        <v>38612</v>
      </c>
      <c r="E27" s="27" t="s">
        <v>276</v>
      </c>
      <c r="F27" s="30"/>
      <c r="G27" s="30"/>
      <c r="H27" s="30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296</v>
      </c>
      <c r="D28" s="29">
        <v>38664</v>
      </c>
      <c r="E28" s="27" t="s">
        <v>274</v>
      </c>
      <c r="F28" s="30"/>
      <c r="G28" s="30"/>
      <c r="H28" s="30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297</v>
      </c>
      <c r="D29" s="29">
        <v>38411</v>
      </c>
      <c r="E29" s="27" t="s">
        <v>276</v>
      </c>
      <c r="F29" s="30"/>
      <c r="G29" s="30"/>
      <c r="H29" s="30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120</v>
      </c>
      <c r="D30" s="29">
        <v>38570</v>
      </c>
      <c r="E30" s="27" t="s">
        <v>274</v>
      </c>
      <c r="F30" s="30"/>
      <c r="G30" s="30"/>
      <c r="H30" s="30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298</v>
      </c>
      <c r="D31" s="29">
        <v>38543</v>
      </c>
      <c r="E31" s="27" t="s">
        <v>276</v>
      </c>
      <c r="F31" s="30"/>
      <c r="G31" s="30"/>
      <c r="H31" s="30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299</v>
      </c>
      <c r="D32" s="29">
        <v>38431</v>
      </c>
      <c r="E32" s="27" t="s">
        <v>274</v>
      </c>
      <c r="F32" s="30"/>
      <c r="G32" s="30"/>
      <c r="H32" s="30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300</v>
      </c>
      <c r="D33" s="29">
        <v>38662</v>
      </c>
      <c r="E33" s="27" t="s">
        <v>276</v>
      </c>
      <c r="F33" s="30"/>
      <c r="G33" s="30"/>
      <c r="H33" s="30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301</v>
      </c>
      <c r="D34" s="29">
        <v>38714</v>
      </c>
      <c r="E34" s="27" t="s">
        <v>274</v>
      </c>
      <c r="F34" s="30"/>
      <c r="G34" s="30"/>
      <c r="H34" s="30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302</v>
      </c>
      <c r="D35" s="29">
        <v>38693</v>
      </c>
      <c r="E35" s="27" t="s">
        <v>276</v>
      </c>
      <c r="F35" s="30"/>
      <c r="G35" s="30"/>
      <c r="H35" s="30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303</v>
      </c>
      <c r="D36" s="29">
        <v>38615</v>
      </c>
      <c r="E36" s="27" t="s">
        <v>274</v>
      </c>
      <c r="F36" s="30"/>
      <c r="G36" s="30"/>
      <c r="H36" s="30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86</v>
      </c>
      <c r="D37" s="29">
        <v>38573</v>
      </c>
      <c r="E37" s="27" t="s">
        <v>276</v>
      </c>
      <c r="F37" s="30"/>
      <c r="G37" s="30"/>
      <c r="H37" s="30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304</v>
      </c>
      <c r="D38" s="29">
        <v>38639</v>
      </c>
      <c r="E38" s="27" t="s">
        <v>274</v>
      </c>
      <c r="F38" s="30"/>
      <c r="G38" s="30"/>
      <c r="H38" s="30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305</v>
      </c>
      <c r="D39" s="29">
        <v>38659</v>
      </c>
      <c r="E39" s="27" t="s">
        <v>276</v>
      </c>
      <c r="F39" s="30"/>
      <c r="G39" s="30"/>
      <c r="H39" s="30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306</v>
      </c>
      <c r="D40" s="29">
        <v>38420</v>
      </c>
      <c r="E40" s="27" t="s">
        <v>274</v>
      </c>
      <c r="F40" s="30"/>
      <c r="G40" s="30"/>
      <c r="H40" s="30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307</v>
      </c>
      <c r="D41" s="29">
        <v>38703</v>
      </c>
      <c r="E41" s="27" t="s">
        <v>276</v>
      </c>
      <c r="F41" s="30"/>
      <c r="G41" s="30"/>
      <c r="H41" s="30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308</v>
      </c>
      <c r="D42" s="29">
        <v>38701</v>
      </c>
      <c r="E42" s="27" t="s">
        <v>274</v>
      </c>
      <c r="F42" s="30"/>
      <c r="G42" s="30"/>
      <c r="H42" s="30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73</v>
      </c>
      <c r="D43" s="29">
        <v>38446</v>
      </c>
      <c r="E43" s="27" t="s">
        <v>276</v>
      </c>
      <c r="F43" s="30"/>
      <c r="G43" s="30"/>
      <c r="H43" s="30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309</v>
      </c>
      <c r="D44" s="29">
        <v>38356</v>
      </c>
      <c r="E44" s="27" t="s">
        <v>274</v>
      </c>
      <c r="F44" s="30"/>
      <c r="G44" s="30"/>
      <c r="H44" s="30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310</v>
      </c>
      <c r="D45" s="29">
        <v>38383</v>
      </c>
      <c r="E45" s="27" t="s">
        <v>276</v>
      </c>
      <c r="F45" s="30"/>
      <c r="G45" s="30"/>
      <c r="H45" s="30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311</v>
      </c>
      <c r="D46" s="29">
        <v>38445</v>
      </c>
      <c r="E46" s="27" t="s">
        <v>274</v>
      </c>
      <c r="F46" s="30"/>
      <c r="G46" s="30"/>
      <c r="H46" s="30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312</v>
      </c>
      <c r="D47" s="29">
        <v>38622</v>
      </c>
      <c r="E47" s="27" t="s">
        <v>276</v>
      </c>
      <c r="F47" s="30"/>
      <c r="G47" s="30"/>
      <c r="H47" s="30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313</v>
      </c>
      <c r="D48" s="29">
        <v>38645</v>
      </c>
      <c r="E48" s="27" t="s">
        <v>274</v>
      </c>
      <c r="F48" s="30"/>
      <c r="G48" s="30"/>
      <c r="H48" s="30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314</v>
      </c>
      <c r="D49" s="29">
        <v>38639</v>
      </c>
      <c r="E49" s="27" t="s">
        <v>276</v>
      </c>
      <c r="F49" s="30"/>
      <c r="G49" s="30"/>
      <c r="H49" s="30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315</v>
      </c>
      <c r="D50" s="29">
        <v>38689</v>
      </c>
      <c r="E50" s="27" t="s">
        <v>274</v>
      </c>
      <c r="F50" s="30"/>
      <c r="G50" s="30"/>
      <c r="H50" s="30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316</v>
      </c>
      <c r="D51" s="29">
        <v>38570</v>
      </c>
      <c r="E51" s="27" t="s">
        <v>276</v>
      </c>
      <c r="F51" s="30"/>
      <c r="G51" s="30"/>
      <c r="H51" s="30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31</v>
      </c>
      <c r="D52" s="29">
        <v>38353</v>
      </c>
      <c r="E52" s="27" t="s">
        <v>274</v>
      </c>
      <c r="F52" s="30"/>
      <c r="G52" s="30"/>
      <c r="H52" s="30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317</v>
      </c>
      <c r="D53" s="29">
        <v>38353</v>
      </c>
      <c r="E53" s="27" t="s">
        <v>276</v>
      </c>
      <c r="F53" s="30"/>
      <c r="G53" s="30"/>
      <c r="H53" s="30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31</v>
      </c>
      <c r="D54" s="29">
        <v>38354</v>
      </c>
      <c r="E54" s="27" t="s">
        <v>274</v>
      </c>
      <c r="F54" s="30"/>
      <c r="G54" s="30"/>
      <c r="H54" s="30"/>
      <c r="I54" s="32">
        <f t="shared" si="0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318</v>
      </c>
      <c r="D55" s="29">
        <v>38686</v>
      </c>
      <c r="E55" s="27" t="s">
        <v>276</v>
      </c>
      <c r="F55" s="30"/>
      <c r="G55" s="30"/>
      <c r="H55" s="30"/>
      <c r="I55" s="32">
        <f t="shared" si="0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319</v>
      </c>
      <c r="D56" s="29">
        <v>38657</v>
      </c>
      <c r="E56" s="27" t="s">
        <v>274</v>
      </c>
      <c r="F56" s="30"/>
      <c r="G56" s="30"/>
      <c r="H56" s="30"/>
      <c r="I56" s="32">
        <f t="shared" si="0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320</v>
      </c>
      <c r="D57" s="29">
        <v>38706</v>
      </c>
      <c r="E57" s="27" t="s">
        <v>276</v>
      </c>
      <c r="F57" s="30"/>
      <c r="G57" s="30"/>
      <c r="H57" s="30"/>
      <c r="I57" s="32">
        <f t="shared" si="0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321</v>
      </c>
      <c r="D58" s="29">
        <v>38447</v>
      </c>
      <c r="E58" s="27" t="s">
        <v>274</v>
      </c>
      <c r="F58" s="30"/>
      <c r="G58" s="30"/>
      <c r="H58" s="30"/>
      <c r="I58" s="32">
        <f t="shared" si="0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322</v>
      </c>
      <c r="D59" s="29">
        <v>38645</v>
      </c>
      <c r="E59" s="27" t="s">
        <v>276</v>
      </c>
      <c r="F59" s="30"/>
      <c r="G59" s="30"/>
      <c r="H59" s="30"/>
      <c r="I59" s="32">
        <f t="shared" si="0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323</v>
      </c>
      <c r="D60" s="29">
        <v>38683</v>
      </c>
      <c r="E60" s="27" t="s">
        <v>274</v>
      </c>
      <c r="F60" s="30"/>
      <c r="G60" s="30"/>
      <c r="H60" s="30"/>
      <c r="I60" s="32">
        <f t="shared" si="0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82</v>
      </c>
      <c r="D61" s="29">
        <v>38636</v>
      </c>
      <c r="E61" s="27" t="s">
        <v>276</v>
      </c>
      <c r="F61" s="30"/>
      <c r="G61" s="30"/>
      <c r="H61" s="30"/>
      <c r="I61" s="32">
        <f t="shared" si="0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252</v>
      </c>
      <c r="D62" s="29">
        <v>38386</v>
      </c>
      <c r="E62" s="27" t="s">
        <v>274</v>
      </c>
      <c r="F62" s="30"/>
      <c r="G62" s="30"/>
      <c r="H62" s="30"/>
      <c r="I62" s="32">
        <f t="shared" si="0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324</v>
      </c>
      <c r="D63" s="29">
        <v>38672</v>
      </c>
      <c r="E63" s="27" t="s">
        <v>276</v>
      </c>
      <c r="F63" s="30"/>
      <c r="G63" s="30"/>
      <c r="H63" s="30"/>
      <c r="I63" s="32">
        <f t="shared" si="0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325</v>
      </c>
      <c r="D64" s="29">
        <v>38707</v>
      </c>
      <c r="E64" s="27" t="s">
        <v>274</v>
      </c>
      <c r="F64" s="30"/>
      <c r="G64" s="30"/>
      <c r="H64" s="30"/>
      <c r="I64" s="32">
        <f t="shared" si="0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326</v>
      </c>
      <c r="D65" s="29">
        <v>38520</v>
      </c>
      <c r="E65" s="27" t="s">
        <v>276</v>
      </c>
      <c r="F65" s="30"/>
      <c r="G65" s="30"/>
      <c r="H65" s="30"/>
      <c r="I65" s="32">
        <f t="shared" si="0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327</v>
      </c>
      <c r="D66" s="29">
        <v>38401</v>
      </c>
      <c r="E66" s="27" t="s">
        <v>274</v>
      </c>
      <c r="F66" s="30"/>
      <c r="G66" s="30"/>
      <c r="H66" s="30"/>
      <c r="I66" s="32">
        <f t="shared" si="0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328</v>
      </c>
      <c r="D67" s="29">
        <v>38457</v>
      </c>
      <c r="E67" s="27" t="s">
        <v>276</v>
      </c>
      <c r="F67" s="30"/>
      <c r="G67" s="30"/>
      <c r="H67" s="30"/>
      <c r="I67" s="32">
        <f t="shared" si="0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329</v>
      </c>
      <c r="D68" s="29">
        <v>38403</v>
      </c>
      <c r="E68" s="27" t="s">
        <v>274</v>
      </c>
      <c r="F68" s="30"/>
      <c r="G68" s="30"/>
      <c r="H68" s="30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330</v>
      </c>
      <c r="D69" s="29">
        <v>38564</v>
      </c>
      <c r="E69" s="27" t="s">
        <v>276</v>
      </c>
      <c r="F69" s="30"/>
      <c r="G69" s="30"/>
      <c r="H69" s="30"/>
      <c r="I69" s="32">
        <f t="shared" ref="I69:I70" si="1">F69+G69+H69</f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331</v>
      </c>
      <c r="D70" s="29">
        <v>38604</v>
      </c>
      <c r="E70" s="27" t="s">
        <v>274</v>
      </c>
      <c r="F70" s="30"/>
      <c r="G70" s="30"/>
      <c r="H70" s="30"/>
      <c r="I70" s="32">
        <f t="shared" si="1"/>
        <v>0</v>
      </c>
      <c r="J70" s="33"/>
    </row>
    <row r="71" spans="1:10" ht="14.25" customHeight="1">
      <c r="F71" s="35" t="s">
        <v>407</v>
      </c>
    </row>
    <row r="72" spans="1:10" ht="16.5" customHeight="1">
      <c r="G72" s="20" t="s">
        <v>83</v>
      </c>
    </row>
    <row r="73" spans="1:10" ht="15.75" customHeight="1"/>
    <row r="74" spans="1:10" ht="15" customHeight="1">
      <c r="J74" s="19"/>
    </row>
    <row r="75" spans="1:10" ht="18.75" customHeight="1">
      <c r="C75" s="18" t="s">
        <v>101</v>
      </c>
      <c r="D75" s="17">
        <v>62</v>
      </c>
      <c r="E75" s="16"/>
      <c r="F75" s="16"/>
      <c r="G75" s="16"/>
      <c r="H75" s="16"/>
      <c r="I75" s="15"/>
    </row>
    <row r="76" spans="1:10" ht="16.5" customHeight="1">
      <c r="C76" s="37" t="s">
        <v>391</v>
      </c>
      <c r="D76" s="38"/>
      <c r="E76" s="38"/>
      <c r="F76" s="38"/>
      <c r="G76" s="38"/>
      <c r="H76" s="38"/>
      <c r="I76" s="38"/>
      <c r="J76" s="39"/>
    </row>
    <row r="77" spans="1:10" ht="16.5" customHeight="1">
      <c r="C77" s="14" t="s">
        <v>85</v>
      </c>
      <c r="D77" s="40" t="s">
        <v>404</v>
      </c>
      <c r="E77" s="41"/>
      <c r="F77" s="42" t="s">
        <v>405</v>
      </c>
      <c r="G77" s="43"/>
      <c r="H77" s="42" t="s">
        <v>403</v>
      </c>
      <c r="I77" s="43"/>
      <c r="J77" s="44" t="s">
        <v>100</v>
      </c>
    </row>
    <row r="78" spans="1:10" ht="16.5" customHeight="1">
      <c r="C78" s="13"/>
      <c r="D78" s="12" t="s">
        <v>87</v>
      </c>
      <c r="E78" s="11" t="s">
        <v>88</v>
      </c>
      <c r="F78" s="11" t="s">
        <v>87</v>
      </c>
      <c r="G78" s="11" t="s">
        <v>88</v>
      </c>
      <c r="H78" s="11" t="s">
        <v>87</v>
      </c>
      <c r="I78" s="11" t="s">
        <v>88</v>
      </c>
      <c r="J78" s="45"/>
    </row>
    <row r="79" spans="1:10" ht="16.5" customHeight="1">
      <c r="C79" s="7" t="s">
        <v>89</v>
      </c>
      <c r="D79" s="10">
        <f>COUNTIF(F4:F70,"&lt;3.5")</f>
        <v>0</v>
      </c>
      <c r="E79" s="9">
        <f>D79/62*100</f>
        <v>0</v>
      </c>
      <c r="F79" s="10">
        <f>COUNTIF(G4:G70,"&lt;3.5")</f>
        <v>0</v>
      </c>
      <c r="G79" s="9">
        <f>F79/65*100</f>
        <v>0</v>
      </c>
      <c r="H79" s="10">
        <f>COUNTIF(H4:H70,"&lt;3.5")</f>
        <v>0</v>
      </c>
      <c r="I79" s="9">
        <f>H79/65*100</f>
        <v>0</v>
      </c>
      <c r="J79" s="3"/>
    </row>
    <row r="80" spans="1:10" ht="16.5" customHeight="1">
      <c r="C80" s="7" t="s">
        <v>90</v>
      </c>
      <c r="D80" s="10">
        <f>COUNTIF(F4:F70,"&gt;=3.5")-COUNTIF(F4:F70,"&gt;=5")</f>
        <v>0</v>
      </c>
      <c r="E80" s="9">
        <f>D80/62*100</f>
        <v>0</v>
      </c>
      <c r="F80" s="10">
        <f>COUNTIF(G4:G70,"&gt;=3.5")-COUNTIF(G4:G70,"&gt;=5")</f>
        <v>0</v>
      </c>
      <c r="G80" s="9">
        <f>F80/65*100</f>
        <v>0</v>
      </c>
      <c r="H80" s="10">
        <f>COUNTIF(H4:H70,"&gt;=3.5")-COUNTIF(H4:H70,"&gt;=5")</f>
        <v>0</v>
      </c>
      <c r="I80" s="9">
        <f>H80/65*100</f>
        <v>0</v>
      </c>
      <c r="J80" s="3"/>
    </row>
    <row r="81" spans="3:10" ht="16.5" customHeight="1">
      <c r="C81" s="7" t="s">
        <v>91</v>
      </c>
      <c r="D81" s="10">
        <f>COUNTIF(F4:F70,"&gt;=5")-COUNTIF(F4:F70,"&gt;=6.5")</f>
        <v>0</v>
      </c>
      <c r="E81" s="9">
        <f>D81/62*100</f>
        <v>0</v>
      </c>
      <c r="F81" s="10">
        <f>COUNTIF(G4:G70,"&gt;=5")-COUNTIF(G4:G70,"&gt;=6.5")</f>
        <v>0</v>
      </c>
      <c r="G81" s="9">
        <f>F81/65*100</f>
        <v>0</v>
      </c>
      <c r="H81" s="10">
        <f>COUNTIF(H4:H70,"&gt;=5")-COUNTIF(H4:H70,"&gt;=6.5")</f>
        <v>0</v>
      </c>
      <c r="I81" s="9">
        <f>H81/65*100</f>
        <v>0</v>
      </c>
      <c r="J81" s="3"/>
    </row>
    <row r="82" spans="3:10" ht="16.5" customHeight="1">
      <c r="C82" s="7" t="s">
        <v>92</v>
      </c>
      <c r="D82" s="10">
        <f>COUNTIF(F4:F70,"&gt;=6.5")-COUNTIF(F4:F70,"&gt;=8")</f>
        <v>0</v>
      </c>
      <c r="E82" s="9">
        <f>D82/62*100</f>
        <v>0</v>
      </c>
      <c r="F82" s="10">
        <f>COUNTIF(G4:G70,"&gt;=6.5")-COUNTIF(G4:G70,"&gt;=8")</f>
        <v>0</v>
      </c>
      <c r="G82" s="9">
        <f>F82/65*100</f>
        <v>0</v>
      </c>
      <c r="H82" s="10">
        <f>COUNTIF(H4:H70,"&gt;=6.5")-COUNTIF(H4:H70,"&gt;=8")</f>
        <v>0</v>
      </c>
      <c r="I82" s="9">
        <f>H82/65*100</f>
        <v>0</v>
      </c>
      <c r="J82" s="3"/>
    </row>
    <row r="83" spans="3:10" ht="16.5" customHeight="1">
      <c r="C83" s="7" t="s">
        <v>93</v>
      </c>
      <c r="D83" s="10">
        <f>COUNTIF(F4:F70,"&gt;=8")</f>
        <v>0</v>
      </c>
      <c r="E83" s="9">
        <f>D83/62*100</f>
        <v>0</v>
      </c>
      <c r="F83" s="10">
        <f>COUNTIF(G4:G70,"&gt;=8")</f>
        <v>0</v>
      </c>
      <c r="G83" s="9">
        <f>F83/65*100</f>
        <v>0</v>
      </c>
      <c r="H83" s="10">
        <f>COUNTIF(H4:H70,"&gt;=8")</f>
        <v>0</v>
      </c>
      <c r="I83" s="9">
        <f>H83/65*100</f>
        <v>0</v>
      </c>
      <c r="J83" s="3"/>
    </row>
    <row r="84" spans="3:10" ht="16.5" customHeight="1">
      <c r="C84" s="7" t="s">
        <v>94</v>
      </c>
      <c r="D84" s="8" t="e">
        <f>AVERAGE(F4:F70)</f>
        <v>#DIV/0!</v>
      </c>
      <c r="E84" s="9"/>
      <c r="F84" s="8" t="e">
        <f>AVERAGE(G4:G70)</f>
        <v>#DIV/0!</v>
      </c>
      <c r="G84" s="4"/>
      <c r="H84" s="8" t="e">
        <f>AVERAGE(H4:H70)</f>
        <v>#DIV/0!</v>
      </c>
      <c r="I84" s="4"/>
      <c r="J84" s="3"/>
    </row>
    <row r="85" spans="3:10" ht="16.5" customHeight="1">
      <c r="C85" s="7"/>
      <c r="D85" s="6"/>
      <c r="E85" s="4"/>
      <c r="F85" s="5"/>
      <c r="G85" s="4"/>
      <c r="H85" s="5"/>
      <c r="I85" s="4"/>
      <c r="J85" s="3"/>
    </row>
    <row r="86" spans="3:10" ht="16.5" customHeight="1">
      <c r="I86" s="1"/>
    </row>
  </sheetData>
  <mergeCells count="6">
    <mergeCell ref="A2:J2"/>
    <mergeCell ref="H77:I77"/>
    <mergeCell ref="F77:G77"/>
    <mergeCell ref="D77:E77"/>
    <mergeCell ref="C76:J76"/>
    <mergeCell ref="J77:J78"/>
  </mergeCells>
  <pageMargins left="0.65625" right="4.1666666666666664E-2" top="0.48958333333333331" bottom="0.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topLeftCell="A73" workbookViewId="0">
      <selection activeCell="D77" sqref="D77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1.28515625" style="1" customWidth="1"/>
    <col min="5" max="5" width="7.140625" style="1" customWidth="1"/>
    <col min="6" max="6" width="6.7109375" style="1" customWidth="1"/>
    <col min="7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36" t="s">
        <v>406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332</v>
      </c>
      <c r="D4" s="29">
        <v>38286</v>
      </c>
      <c r="E4" s="27" t="s">
        <v>95</v>
      </c>
      <c r="F4" s="30"/>
      <c r="G4" s="30"/>
      <c r="H4" s="31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333</v>
      </c>
      <c r="D5" s="29">
        <v>38307</v>
      </c>
      <c r="E5" s="27" t="s">
        <v>97</v>
      </c>
      <c r="F5" s="30"/>
      <c r="G5" s="30"/>
      <c r="H5" s="31"/>
      <c r="I5" s="32">
        <f t="shared" ref="I5:I68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334</v>
      </c>
      <c r="D6" s="29">
        <v>38051</v>
      </c>
      <c r="E6" s="27" t="s">
        <v>95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335</v>
      </c>
      <c r="D7" s="29">
        <v>38284</v>
      </c>
      <c r="E7" s="27" t="s">
        <v>97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11</v>
      </c>
      <c r="D8" s="29">
        <v>38043</v>
      </c>
      <c r="E8" s="27" t="s">
        <v>95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336</v>
      </c>
      <c r="D9" s="29">
        <v>38063</v>
      </c>
      <c r="E9" s="27" t="s">
        <v>97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337</v>
      </c>
      <c r="D10" s="29">
        <v>38297</v>
      </c>
      <c r="E10" s="27" t="s">
        <v>95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215</v>
      </c>
      <c r="D11" s="29">
        <v>38322</v>
      </c>
      <c r="E11" s="27" t="s">
        <v>97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338</v>
      </c>
      <c r="D12" s="29">
        <v>38184</v>
      </c>
      <c r="E12" s="27" t="s">
        <v>95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339</v>
      </c>
      <c r="D13" s="29">
        <v>38118</v>
      </c>
      <c r="E13" s="27" t="s">
        <v>97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292</v>
      </c>
      <c r="D14" s="29">
        <v>38244</v>
      </c>
      <c r="E14" s="27" t="s">
        <v>95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340</v>
      </c>
      <c r="D15" s="29">
        <v>37988</v>
      </c>
      <c r="E15" s="27" t="s">
        <v>97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341</v>
      </c>
      <c r="D16" s="29">
        <v>38019</v>
      </c>
      <c r="E16" s="27" t="s">
        <v>95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342</v>
      </c>
      <c r="D17" s="29">
        <v>38333</v>
      </c>
      <c r="E17" s="27" t="s">
        <v>97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343</v>
      </c>
      <c r="D18" s="29">
        <v>38279</v>
      </c>
      <c r="E18" s="27" t="s">
        <v>95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344</v>
      </c>
      <c r="D19" s="29">
        <v>38154</v>
      </c>
      <c r="E19" s="27" t="s">
        <v>97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303</v>
      </c>
      <c r="D20" s="29">
        <v>38255</v>
      </c>
      <c r="E20" s="27" t="s">
        <v>95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137</v>
      </c>
      <c r="D21" s="29">
        <v>38204</v>
      </c>
      <c r="E21" s="27" t="s">
        <v>97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345</v>
      </c>
      <c r="D22" s="29">
        <v>38212</v>
      </c>
      <c r="E22" s="27" t="s">
        <v>95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346</v>
      </c>
      <c r="D23" s="29">
        <v>38199</v>
      </c>
      <c r="E23" s="27" t="s">
        <v>97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347</v>
      </c>
      <c r="D24" s="29">
        <v>37999</v>
      </c>
      <c r="E24" s="27" t="s">
        <v>95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348</v>
      </c>
      <c r="D25" s="29">
        <v>38223</v>
      </c>
      <c r="E25" s="27" t="s">
        <v>97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349</v>
      </c>
      <c r="D26" s="29">
        <v>38132</v>
      </c>
      <c r="E26" s="27" t="s">
        <v>95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350</v>
      </c>
      <c r="D27" s="29">
        <v>38346</v>
      </c>
      <c r="E27" s="27" t="s">
        <v>97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351</v>
      </c>
      <c r="D28" s="29">
        <v>37999</v>
      </c>
      <c r="E28" s="27" t="s">
        <v>95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352</v>
      </c>
      <c r="D29" s="29">
        <v>38233</v>
      </c>
      <c r="E29" s="27" t="s">
        <v>97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353</v>
      </c>
      <c r="D30" s="29">
        <v>37999</v>
      </c>
      <c r="E30" s="27" t="s">
        <v>95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354</v>
      </c>
      <c r="D31" s="29">
        <v>37990</v>
      </c>
      <c r="E31" s="27" t="s">
        <v>97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355</v>
      </c>
      <c r="D32" s="29">
        <v>38002</v>
      </c>
      <c r="E32" s="27" t="s">
        <v>95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356</v>
      </c>
      <c r="D33" s="29">
        <v>38166</v>
      </c>
      <c r="E33" s="27" t="s">
        <v>97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357</v>
      </c>
      <c r="D34" s="29">
        <v>38252</v>
      </c>
      <c r="E34" s="27" t="s">
        <v>95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358</v>
      </c>
      <c r="D35" s="29">
        <v>38296</v>
      </c>
      <c r="E35" s="27" t="s">
        <v>97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359</v>
      </c>
      <c r="D36" s="29">
        <v>38314</v>
      </c>
      <c r="E36" s="27" t="s">
        <v>95</v>
      </c>
      <c r="F36" s="30"/>
      <c r="G36" s="30"/>
      <c r="H36" s="31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360</v>
      </c>
      <c r="D37" s="29">
        <v>38177</v>
      </c>
      <c r="E37" s="27" t="s">
        <v>97</v>
      </c>
      <c r="F37" s="30"/>
      <c r="G37" s="30"/>
      <c r="H37" s="31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361</v>
      </c>
      <c r="D38" s="29">
        <v>38229</v>
      </c>
      <c r="E38" s="27" t="s">
        <v>95</v>
      </c>
      <c r="F38" s="30"/>
      <c r="G38" s="30"/>
      <c r="H38" s="31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362</v>
      </c>
      <c r="D39" s="29">
        <v>38052</v>
      </c>
      <c r="E39" s="27" t="s">
        <v>97</v>
      </c>
      <c r="F39" s="30"/>
      <c r="G39" s="30"/>
      <c r="H39" s="31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31</v>
      </c>
      <c r="D40" s="29">
        <v>37998</v>
      </c>
      <c r="E40" s="27" t="s">
        <v>95</v>
      </c>
      <c r="F40" s="30"/>
      <c r="G40" s="30"/>
      <c r="H40" s="31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363</v>
      </c>
      <c r="D41" s="29">
        <v>38213</v>
      </c>
      <c r="E41" s="27" t="s">
        <v>97</v>
      </c>
      <c r="F41" s="30"/>
      <c r="G41" s="30"/>
      <c r="H41" s="31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364</v>
      </c>
      <c r="D42" s="29">
        <v>38159</v>
      </c>
      <c r="E42" s="27" t="s">
        <v>95</v>
      </c>
      <c r="F42" s="30"/>
      <c r="G42" s="30"/>
      <c r="H42" s="31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365</v>
      </c>
      <c r="D43" s="29">
        <v>38280</v>
      </c>
      <c r="E43" s="27" t="s">
        <v>97</v>
      </c>
      <c r="F43" s="30"/>
      <c r="G43" s="30"/>
      <c r="H43" s="31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366</v>
      </c>
      <c r="D44" s="29">
        <v>38011</v>
      </c>
      <c r="E44" s="27" t="s">
        <v>95</v>
      </c>
      <c r="F44" s="30"/>
      <c r="G44" s="30"/>
      <c r="H44" s="31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297</v>
      </c>
      <c r="D45" s="29">
        <v>38240</v>
      </c>
      <c r="E45" s="27" t="s">
        <v>97</v>
      </c>
      <c r="F45" s="30"/>
      <c r="G45" s="30"/>
      <c r="H45" s="31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367</v>
      </c>
      <c r="D46" s="29">
        <v>37995</v>
      </c>
      <c r="E46" s="27" t="s">
        <v>95</v>
      </c>
      <c r="F46" s="30"/>
      <c r="G46" s="30"/>
      <c r="H46" s="31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368</v>
      </c>
      <c r="D47" s="29">
        <v>37987</v>
      </c>
      <c r="E47" s="27" t="s">
        <v>97</v>
      </c>
      <c r="F47" s="30"/>
      <c r="G47" s="30"/>
      <c r="H47" s="31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369</v>
      </c>
      <c r="D48" s="29">
        <v>37987</v>
      </c>
      <c r="E48" s="27" t="s">
        <v>95</v>
      </c>
      <c r="F48" s="30"/>
      <c r="G48" s="30"/>
      <c r="H48" s="31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370</v>
      </c>
      <c r="D49" s="29">
        <v>38250</v>
      </c>
      <c r="E49" s="27" t="s">
        <v>97</v>
      </c>
      <c r="F49" s="30"/>
      <c r="G49" s="30"/>
      <c r="H49" s="31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371</v>
      </c>
      <c r="D50" s="29">
        <v>38021</v>
      </c>
      <c r="E50" s="27" t="s">
        <v>95</v>
      </c>
      <c r="F50" s="30"/>
      <c r="G50" s="30"/>
      <c r="H50" s="31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372</v>
      </c>
      <c r="D51" s="29">
        <v>38144</v>
      </c>
      <c r="E51" s="27" t="s">
        <v>97</v>
      </c>
      <c r="F51" s="30"/>
      <c r="G51" s="30"/>
      <c r="H51" s="31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373</v>
      </c>
      <c r="D52" s="29">
        <v>38118</v>
      </c>
      <c r="E52" s="27" t="s">
        <v>95</v>
      </c>
      <c r="F52" s="30"/>
      <c r="G52" s="30"/>
      <c r="H52" s="31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374</v>
      </c>
      <c r="D53" s="29">
        <v>38087</v>
      </c>
      <c r="E53" s="27" t="s">
        <v>97</v>
      </c>
      <c r="F53" s="30"/>
      <c r="G53" s="30"/>
      <c r="H53" s="31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375</v>
      </c>
      <c r="D54" s="29">
        <v>38002</v>
      </c>
      <c r="E54" s="27" t="s">
        <v>95</v>
      </c>
      <c r="F54" s="30"/>
      <c r="G54" s="30"/>
      <c r="H54" s="31"/>
      <c r="I54" s="32">
        <f t="shared" si="0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376</v>
      </c>
      <c r="D55" s="29">
        <v>38112</v>
      </c>
      <c r="E55" s="27" t="s">
        <v>97</v>
      </c>
      <c r="F55" s="30"/>
      <c r="G55" s="30"/>
      <c r="H55" s="31"/>
      <c r="I55" s="32">
        <f t="shared" si="0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310</v>
      </c>
      <c r="D56" s="29">
        <v>38043</v>
      </c>
      <c r="E56" s="27" t="s">
        <v>95</v>
      </c>
      <c r="F56" s="30"/>
      <c r="G56" s="30"/>
      <c r="H56" s="31"/>
      <c r="I56" s="32">
        <f t="shared" si="0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377</v>
      </c>
      <c r="D57" s="29">
        <v>38133</v>
      </c>
      <c r="E57" s="27" t="s">
        <v>97</v>
      </c>
      <c r="F57" s="30"/>
      <c r="G57" s="30"/>
      <c r="H57" s="31"/>
      <c r="I57" s="32">
        <f t="shared" si="0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378</v>
      </c>
      <c r="D58" s="29">
        <v>38127</v>
      </c>
      <c r="E58" s="27" t="s">
        <v>95</v>
      </c>
      <c r="F58" s="30"/>
      <c r="G58" s="30"/>
      <c r="H58" s="31"/>
      <c r="I58" s="32">
        <f t="shared" si="0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379</v>
      </c>
      <c r="D59" s="29">
        <v>37971</v>
      </c>
      <c r="E59" s="27" t="s">
        <v>97</v>
      </c>
      <c r="F59" s="30"/>
      <c r="G59" s="30"/>
      <c r="H59" s="31"/>
      <c r="I59" s="32">
        <f t="shared" si="0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380</v>
      </c>
      <c r="D60" s="29">
        <v>38001</v>
      </c>
      <c r="E60" s="27" t="s">
        <v>95</v>
      </c>
      <c r="F60" s="30"/>
      <c r="G60" s="30"/>
      <c r="H60" s="31"/>
      <c r="I60" s="32">
        <f t="shared" si="0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381</v>
      </c>
      <c r="D61" s="29">
        <v>38337</v>
      </c>
      <c r="E61" s="27" t="s">
        <v>97</v>
      </c>
      <c r="F61" s="30"/>
      <c r="G61" s="30"/>
      <c r="H61" s="31"/>
      <c r="I61" s="32">
        <f t="shared" si="0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382</v>
      </c>
      <c r="D62" s="29">
        <v>38138</v>
      </c>
      <c r="E62" s="27" t="s">
        <v>95</v>
      </c>
      <c r="F62" s="30"/>
      <c r="G62" s="30"/>
      <c r="H62" s="31"/>
      <c r="I62" s="32">
        <f t="shared" si="0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73</v>
      </c>
      <c r="D63" s="29">
        <v>38240</v>
      </c>
      <c r="E63" s="27" t="s">
        <v>97</v>
      </c>
      <c r="F63" s="30"/>
      <c r="G63" s="30"/>
      <c r="H63" s="31"/>
      <c r="I63" s="32">
        <f t="shared" si="0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267</v>
      </c>
      <c r="D64" s="29">
        <v>38087</v>
      </c>
      <c r="E64" s="27" t="s">
        <v>95</v>
      </c>
      <c r="F64" s="30"/>
      <c r="G64" s="30"/>
      <c r="H64" s="31"/>
      <c r="I64" s="32">
        <f t="shared" si="0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383</v>
      </c>
      <c r="D65" s="29">
        <v>38336</v>
      </c>
      <c r="E65" s="27" t="s">
        <v>97</v>
      </c>
      <c r="F65" s="30"/>
      <c r="G65" s="30"/>
      <c r="H65" s="31"/>
      <c r="I65" s="32">
        <f t="shared" si="0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384</v>
      </c>
      <c r="D66" s="29">
        <v>38003</v>
      </c>
      <c r="E66" s="27" t="s">
        <v>95</v>
      </c>
      <c r="F66" s="30"/>
      <c r="G66" s="30"/>
      <c r="H66" s="31"/>
      <c r="I66" s="32">
        <f t="shared" si="0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385</v>
      </c>
      <c r="D67" s="29">
        <v>38192</v>
      </c>
      <c r="E67" s="27" t="s">
        <v>97</v>
      </c>
      <c r="F67" s="30"/>
      <c r="G67" s="30"/>
      <c r="H67" s="31"/>
      <c r="I67" s="32">
        <f t="shared" si="0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386</v>
      </c>
      <c r="D68" s="29">
        <v>38277</v>
      </c>
      <c r="E68" s="27" t="s">
        <v>95</v>
      </c>
      <c r="F68" s="30"/>
      <c r="G68" s="30"/>
      <c r="H68" s="31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387</v>
      </c>
      <c r="D69" s="29">
        <v>38088</v>
      </c>
      <c r="E69" s="27" t="s">
        <v>97</v>
      </c>
      <c r="F69" s="30"/>
      <c r="G69" s="30"/>
      <c r="H69" s="31"/>
      <c r="I69" s="32">
        <f t="shared" ref="I69:I72" si="1">F69+G69+H69</f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388</v>
      </c>
      <c r="D70" s="29">
        <v>38071</v>
      </c>
      <c r="E70" s="27" t="s">
        <v>95</v>
      </c>
      <c r="F70" s="30"/>
      <c r="G70" s="30"/>
      <c r="H70" s="31"/>
      <c r="I70" s="32">
        <f t="shared" si="1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389</v>
      </c>
      <c r="D71" s="29">
        <v>38060</v>
      </c>
      <c r="E71" s="27" t="s">
        <v>97</v>
      </c>
      <c r="F71" s="30"/>
      <c r="G71" s="30"/>
      <c r="H71" s="31"/>
      <c r="I71" s="32">
        <f t="shared" si="1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390</v>
      </c>
      <c r="D72" s="29">
        <v>38026</v>
      </c>
      <c r="E72" s="27" t="s">
        <v>95</v>
      </c>
      <c r="F72" s="30"/>
      <c r="G72" s="30"/>
      <c r="H72" s="31"/>
      <c r="I72" s="32">
        <f t="shared" si="1"/>
        <v>0</v>
      </c>
      <c r="J72" s="33"/>
    </row>
    <row r="73" spans="1:10" ht="14.25" customHeight="1">
      <c r="F73" s="35" t="s">
        <v>407</v>
      </c>
    </row>
    <row r="74" spans="1:10" ht="16.5" customHeight="1">
      <c r="G74" s="20" t="s">
        <v>83</v>
      </c>
    </row>
    <row r="75" spans="1:10" ht="15.75" customHeight="1"/>
    <row r="76" spans="1:10" ht="15" customHeight="1">
      <c r="J76" s="19"/>
    </row>
    <row r="77" spans="1:10" ht="18.75" customHeight="1">
      <c r="C77" s="18" t="s">
        <v>101</v>
      </c>
      <c r="D77" s="46">
        <v>65</v>
      </c>
      <c r="E77" s="16"/>
      <c r="F77" s="16"/>
      <c r="G77" s="16"/>
      <c r="H77" s="16"/>
      <c r="I77" s="15"/>
    </row>
    <row r="78" spans="1:10" ht="16.5" customHeight="1">
      <c r="C78" s="37" t="s">
        <v>400</v>
      </c>
      <c r="D78" s="38"/>
      <c r="E78" s="38"/>
      <c r="F78" s="38"/>
      <c r="G78" s="38"/>
      <c r="H78" s="38"/>
      <c r="I78" s="38"/>
      <c r="J78" s="39"/>
    </row>
    <row r="79" spans="1:10" ht="16.5" customHeight="1">
      <c r="C79" s="14" t="s">
        <v>85</v>
      </c>
      <c r="D79" s="40" t="s">
        <v>401</v>
      </c>
      <c r="E79" s="41"/>
      <c r="F79" s="42" t="s">
        <v>402</v>
      </c>
      <c r="G79" s="43"/>
      <c r="H79" s="42" t="s">
        <v>403</v>
      </c>
      <c r="I79" s="43"/>
      <c r="J79" s="44" t="s">
        <v>100</v>
      </c>
    </row>
    <row r="80" spans="1:10" ht="16.5" customHeight="1">
      <c r="C80" s="13"/>
      <c r="D80" s="12" t="s">
        <v>87</v>
      </c>
      <c r="E80" s="11" t="s">
        <v>88</v>
      </c>
      <c r="F80" s="11" t="s">
        <v>87</v>
      </c>
      <c r="G80" s="11" t="s">
        <v>88</v>
      </c>
      <c r="H80" s="11" t="s">
        <v>87</v>
      </c>
      <c r="I80" s="11" t="s">
        <v>88</v>
      </c>
      <c r="J80" s="45"/>
    </row>
    <row r="81" spans="3:10" ht="16.5" customHeight="1">
      <c r="C81" s="7" t="s">
        <v>89</v>
      </c>
      <c r="D81" s="10">
        <f>COUNTIF(F4:F72,"&lt;3.5")</f>
        <v>0</v>
      </c>
      <c r="E81" s="9">
        <f>D81/65*100</f>
        <v>0</v>
      </c>
      <c r="F81" s="10">
        <f>COUNTIF(G4:G72,"&lt;3.5")</f>
        <v>0</v>
      </c>
      <c r="G81" s="9">
        <f>F81/63*100</f>
        <v>0</v>
      </c>
      <c r="H81" s="10">
        <f>COUNTIF(H4:H72,"&lt;3.5")</f>
        <v>0</v>
      </c>
      <c r="I81" s="9">
        <f>H81/65*100</f>
        <v>0</v>
      </c>
      <c r="J81" s="3"/>
    </row>
    <row r="82" spans="3:10" ht="16.5" customHeight="1">
      <c r="C82" s="7" t="s">
        <v>90</v>
      </c>
      <c r="D82" s="10">
        <f>COUNTIF(F4:F72,"&gt;=3.5")-COUNTIF(F4:F72,"&gt;=5")</f>
        <v>0</v>
      </c>
      <c r="E82" s="9">
        <f>D82/65*100</f>
        <v>0</v>
      </c>
      <c r="F82" s="10">
        <f>COUNTIF(G4:G72,"&gt;=3.5")-COUNTIF(G4:G72,"&gt;=5")</f>
        <v>0</v>
      </c>
      <c r="G82" s="9">
        <f>F82/63*100</f>
        <v>0</v>
      </c>
      <c r="H82" s="10">
        <f>COUNTIF(H4:H72,"&gt;=3.5")-COUNTIF(H4:H72,"&gt;=5")</f>
        <v>0</v>
      </c>
      <c r="I82" s="9">
        <f>H82/65*100</f>
        <v>0</v>
      </c>
      <c r="J82" s="3"/>
    </row>
    <row r="83" spans="3:10" ht="16.5" customHeight="1">
      <c r="C83" s="7" t="s">
        <v>91</v>
      </c>
      <c r="D83" s="10">
        <f>COUNTIF(F4:F72,"&gt;=5")-COUNTIF(F4:F72,"&gt;=6.5")</f>
        <v>0</v>
      </c>
      <c r="E83" s="9">
        <f>D83/65*100</f>
        <v>0</v>
      </c>
      <c r="F83" s="10">
        <f>COUNTIF(G4:G72,"&gt;=5")-COUNTIF(G4:G72,"&gt;=6.5")</f>
        <v>0</v>
      </c>
      <c r="G83" s="9">
        <f>F83/63*100</f>
        <v>0</v>
      </c>
      <c r="H83" s="10">
        <f>COUNTIF(H4:H72,"&gt;=5")-COUNTIF(H4:H72,"&gt;=6.5")</f>
        <v>0</v>
      </c>
      <c r="I83" s="9">
        <f>H83/65*100</f>
        <v>0</v>
      </c>
      <c r="J83" s="3"/>
    </row>
    <row r="84" spans="3:10" ht="16.5" customHeight="1">
      <c r="C84" s="7" t="s">
        <v>92</v>
      </c>
      <c r="D84" s="10">
        <f>COUNTIF(F4:F72,"&gt;=6.5")-COUNTIF(F4:F72,"&gt;=8")</f>
        <v>0</v>
      </c>
      <c r="E84" s="9">
        <f>D84/65*100</f>
        <v>0</v>
      </c>
      <c r="F84" s="10">
        <f>COUNTIF(G4:G72,"&gt;=6.5")-COUNTIF(G4:G72,"&gt;=8")</f>
        <v>0</v>
      </c>
      <c r="G84" s="9">
        <f>F84/63*100</f>
        <v>0</v>
      </c>
      <c r="H84" s="10">
        <f>COUNTIF(H4:H72,"&gt;=6.5")-COUNTIF(H4:H72,"&gt;=8")</f>
        <v>0</v>
      </c>
      <c r="I84" s="9">
        <f>H84/65*100</f>
        <v>0</v>
      </c>
      <c r="J84" s="3"/>
    </row>
    <row r="85" spans="3:10" ht="16.5" customHeight="1">
      <c r="C85" s="7" t="s">
        <v>93</v>
      </c>
      <c r="D85" s="10">
        <f>COUNTIF(F4:F72,"&gt;=8")</f>
        <v>0</v>
      </c>
      <c r="E85" s="9">
        <f>D85/65*100</f>
        <v>0</v>
      </c>
      <c r="F85" s="10">
        <f>COUNTIF(G4:G72,"&gt;=8")</f>
        <v>0</v>
      </c>
      <c r="G85" s="9">
        <f>F85/63*100</f>
        <v>0</v>
      </c>
      <c r="H85" s="10">
        <f>COUNTIF(H4:H72,"&gt;=8")</f>
        <v>0</v>
      </c>
      <c r="I85" s="9">
        <f>H85/65*100</f>
        <v>0</v>
      </c>
      <c r="J85" s="3"/>
    </row>
    <row r="86" spans="3:10" ht="16.5" customHeight="1">
      <c r="C86" s="7" t="s">
        <v>94</v>
      </c>
      <c r="D86" s="8" t="e">
        <f>AVERAGE(F4:F72)</f>
        <v>#DIV/0!</v>
      </c>
      <c r="E86" s="9"/>
      <c r="F86" s="8" t="e">
        <f>AVERAGE(G4:G72)</f>
        <v>#DIV/0!</v>
      </c>
      <c r="G86" s="4"/>
      <c r="H86" s="8" t="e">
        <f>AVERAGE(H4:H72)</f>
        <v>#DIV/0!</v>
      </c>
      <c r="I86" s="4"/>
      <c r="J86" s="3"/>
    </row>
    <row r="87" spans="3:10" ht="16.5" customHeight="1">
      <c r="C87" s="7" t="s">
        <v>99</v>
      </c>
      <c r="D87" s="6"/>
      <c r="E87" s="4"/>
      <c r="F87" s="5"/>
      <c r="G87" s="4"/>
      <c r="H87" s="5"/>
      <c r="I87" s="4"/>
      <c r="J87" s="3"/>
    </row>
    <row r="88" spans="3:10" ht="16.5" customHeight="1">
      <c r="I88" s="1"/>
    </row>
  </sheetData>
  <mergeCells count="6">
    <mergeCell ref="A2:J2"/>
    <mergeCell ref="C78:J78"/>
    <mergeCell ref="D79:E79"/>
    <mergeCell ref="F79:G79"/>
    <mergeCell ref="H79:I79"/>
    <mergeCell ref="J79:J80"/>
  </mergeCells>
  <pageMargins left="0.65625" right="4.1666666666666664E-2" top="0.48958333333333331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Khoi 6</vt:lpstr>
      <vt:lpstr>Khoi 7</vt:lpstr>
      <vt:lpstr>Khoi 8</vt:lpstr>
      <vt:lpstr>Khoi 9</vt:lpstr>
      <vt:lpstr>'Khoi 6'!Print_Titles</vt:lpstr>
      <vt:lpstr>'Khoi 7'!Print_Titles</vt:lpstr>
      <vt:lpstr>'Khoi 8'!Print_Titles</vt:lpstr>
      <vt:lpstr>'Khoi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 HIEU TRUONG</cp:lastModifiedBy>
  <cp:lastPrinted>2018-11-28T00:32:22Z</cp:lastPrinted>
  <dcterms:modified xsi:type="dcterms:W3CDTF">2018-12-06T08:45:00Z</dcterms:modified>
</cp:coreProperties>
</file>