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 SO PHO HIEU TRUONG\26 DANG KY CHAT LUONG\DKCL 19-20\"/>
    </mc:Choice>
  </mc:AlternateContent>
  <bookViews>
    <workbookView xWindow="240" yWindow="135" windowWidth="20055" windowHeight="7185" tabRatio="698" activeTab="5"/>
  </bookViews>
  <sheets>
    <sheet name="CLBM K6" sheetId="10" r:id="rId1"/>
    <sheet name="CLBM K7" sheetId="21" r:id="rId2"/>
    <sheet name="CLBM K8" sheetId="22" r:id="rId3"/>
    <sheet name="CLBM K9" sheetId="23" r:id="rId4"/>
    <sheet name="Môn xếp loại" sheetId="19" r:id="rId5"/>
    <sheet name="Toàn trường" sheetId="15" r:id="rId6"/>
    <sheet name="CHAT LUONG 2 MAT GIAO DUC" sheetId="17" r:id="rId7"/>
    <sheet name="Boi duong HSG" sheetId="20" r:id="rId8"/>
  </sheets>
  <definedNames>
    <definedName name="_xlnm.Print_Titles" localSheetId="0">'CLBM K6'!$4:$6</definedName>
    <definedName name="_xlnm.Print_Titles" localSheetId="1">'CLBM K7'!$4:$6</definedName>
    <definedName name="_xlnm.Print_Titles" localSheetId="2">'CLBM K8'!$4:$6</definedName>
    <definedName name="_xlnm.Print_Titles" localSheetId="3">'CLBM K9'!$4:$6</definedName>
  </definedNames>
  <calcPr calcId="162913"/>
</workbook>
</file>

<file path=xl/calcChain.xml><?xml version="1.0" encoding="utf-8"?>
<calcChain xmlns="http://schemas.openxmlformats.org/spreadsheetml/2006/main">
  <c r="C20" i="19" l="1"/>
  <c r="C17" i="19"/>
  <c r="C14" i="19"/>
  <c r="C11" i="19"/>
  <c r="C44" i="19"/>
  <c r="C41" i="19"/>
  <c r="C38" i="19"/>
  <c r="C35" i="19"/>
  <c r="C32" i="19"/>
  <c r="C29" i="19"/>
  <c r="C26" i="19"/>
  <c r="C23" i="19"/>
  <c r="I35" i="23"/>
  <c r="I34" i="23"/>
  <c r="I32" i="23"/>
  <c r="I31" i="23"/>
  <c r="I29" i="23"/>
  <c r="I28" i="23"/>
  <c r="I26" i="23"/>
  <c r="I25" i="23"/>
  <c r="I23" i="23"/>
  <c r="I22" i="23"/>
  <c r="I20" i="23"/>
  <c r="I19" i="23"/>
  <c r="I17" i="23"/>
  <c r="I16" i="23"/>
  <c r="I14" i="23"/>
  <c r="I13" i="23"/>
  <c r="I11" i="23"/>
  <c r="I10" i="23"/>
  <c r="I8" i="23"/>
  <c r="I7" i="23"/>
  <c r="I11" i="22"/>
  <c r="I10" i="22"/>
  <c r="I12" i="22" s="1"/>
  <c r="I8" i="22"/>
  <c r="I7" i="22"/>
  <c r="I9" i="22" s="1"/>
  <c r="I14" i="22"/>
  <c r="I13" i="22"/>
  <c r="I17" i="22"/>
  <c r="I16" i="22"/>
  <c r="I18" i="22" s="1"/>
  <c r="I19" i="10"/>
  <c r="I20" i="10"/>
  <c r="I22" i="10"/>
  <c r="I23" i="10"/>
  <c r="G12" i="10"/>
  <c r="G15" i="10"/>
  <c r="I19" i="22"/>
  <c r="I20" i="22"/>
  <c r="I22" i="22"/>
  <c r="I23" i="22"/>
  <c r="I25" i="22"/>
  <c r="I26" i="22"/>
  <c r="I28" i="22"/>
  <c r="I29" i="22"/>
  <c r="I31" i="22"/>
  <c r="I32" i="22"/>
  <c r="I34" i="22"/>
  <c r="I35" i="22"/>
  <c r="I7" i="21"/>
  <c r="I8" i="21"/>
  <c r="I10" i="21"/>
  <c r="I11" i="21"/>
  <c r="I13" i="21"/>
  <c r="I14" i="21"/>
  <c r="I16" i="21"/>
  <c r="I17" i="21"/>
  <c r="I19" i="21"/>
  <c r="I20" i="21"/>
  <c r="I22" i="21"/>
  <c r="I23" i="21"/>
  <c r="I25" i="21"/>
  <c r="I26" i="21"/>
  <c r="I28" i="21"/>
  <c r="I29" i="21"/>
  <c r="I31" i="21"/>
  <c r="I32" i="21"/>
  <c r="I7" i="10"/>
  <c r="I8" i="10"/>
  <c r="I10" i="10"/>
  <c r="I11" i="10"/>
  <c r="I13" i="10"/>
  <c r="I14" i="10"/>
  <c r="I16" i="10"/>
  <c r="I17" i="10"/>
  <c r="I25" i="10"/>
  <c r="I26" i="10"/>
  <c r="I28" i="10"/>
  <c r="I29" i="10"/>
  <c r="I31" i="10"/>
  <c r="I32" i="10"/>
  <c r="I34" i="10"/>
  <c r="I35" i="10"/>
  <c r="E18" i="23"/>
  <c r="I15" i="22" l="1"/>
  <c r="K36" i="23"/>
  <c r="L35" i="23"/>
  <c r="J35" i="23"/>
  <c r="L34" i="23"/>
  <c r="K33" i="23"/>
  <c r="L32" i="23"/>
  <c r="J32" i="23"/>
  <c r="L31" i="23"/>
  <c r="J31" i="23"/>
  <c r="K30" i="23"/>
  <c r="L30" i="23" s="1"/>
  <c r="L29" i="23"/>
  <c r="J29" i="23"/>
  <c r="L28" i="23"/>
  <c r="K27" i="23"/>
  <c r="L26" i="23"/>
  <c r="J26" i="23"/>
  <c r="L25" i="23"/>
  <c r="J25" i="23"/>
  <c r="K24" i="23"/>
  <c r="L23" i="23"/>
  <c r="J23" i="23"/>
  <c r="L22" i="23"/>
  <c r="K21" i="23"/>
  <c r="L20" i="23"/>
  <c r="J20" i="23"/>
  <c r="L19" i="23"/>
  <c r="J19" i="23"/>
  <c r="K18" i="23"/>
  <c r="L18" i="23" s="1"/>
  <c r="L17" i="23"/>
  <c r="J17" i="23"/>
  <c r="L16" i="23"/>
  <c r="J16" i="23"/>
  <c r="K15" i="23"/>
  <c r="L14" i="23"/>
  <c r="J14" i="23"/>
  <c r="L13" i="23"/>
  <c r="J13" i="23"/>
  <c r="K12" i="23"/>
  <c r="L11" i="23"/>
  <c r="J11" i="23"/>
  <c r="L10" i="23"/>
  <c r="J10" i="23"/>
  <c r="K9" i="23"/>
  <c r="L8" i="23"/>
  <c r="J8" i="23"/>
  <c r="L7" i="23"/>
  <c r="J7" i="23"/>
  <c r="K36" i="22"/>
  <c r="L36" i="22" s="1"/>
  <c r="L35" i="22"/>
  <c r="J35" i="22"/>
  <c r="L34" i="22"/>
  <c r="J34" i="22"/>
  <c r="K33" i="22"/>
  <c r="L32" i="22"/>
  <c r="J32" i="22"/>
  <c r="L31" i="22"/>
  <c r="J31" i="22"/>
  <c r="K30" i="22"/>
  <c r="L29" i="22"/>
  <c r="J29" i="22"/>
  <c r="L28" i="22"/>
  <c r="J28" i="22"/>
  <c r="K27" i="22"/>
  <c r="L26" i="22"/>
  <c r="J26" i="22"/>
  <c r="L25" i="22"/>
  <c r="J25" i="22"/>
  <c r="K24" i="22"/>
  <c r="L24" i="22" s="1"/>
  <c r="L23" i="22"/>
  <c r="J23" i="22"/>
  <c r="L22" i="22"/>
  <c r="K21" i="22"/>
  <c r="L20" i="22"/>
  <c r="J20" i="22"/>
  <c r="L19" i="22"/>
  <c r="J19" i="22"/>
  <c r="K18" i="22"/>
  <c r="L17" i="22"/>
  <c r="J17" i="22"/>
  <c r="L16" i="22"/>
  <c r="J16" i="22"/>
  <c r="K15" i="22"/>
  <c r="L14" i="22"/>
  <c r="J14" i="22"/>
  <c r="L13" i="22"/>
  <c r="J13" i="22"/>
  <c r="K12" i="22"/>
  <c r="L11" i="22"/>
  <c r="J11" i="22"/>
  <c r="L10" i="22"/>
  <c r="K9" i="22"/>
  <c r="L8" i="22"/>
  <c r="J8" i="22"/>
  <c r="L7" i="22"/>
  <c r="J7" i="22"/>
  <c r="K33" i="21"/>
  <c r="L32" i="21"/>
  <c r="J32" i="21"/>
  <c r="L31" i="21"/>
  <c r="J31" i="21"/>
  <c r="K30" i="21"/>
  <c r="L29" i="21"/>
  <c r="J29" i="21"/>
  <c r="L28" i="21"/>
  <c r="K27" i="21"/>
  <c r="L26" i="21"/>
  <c r="J26" i="21"/>
  <c r="L25" i="21"/>
  <c r="J25" i="21"/>
  <c r="K24" i="21"/>
  <c r="L23" i="21"/>
  <c r="J23" i="21"/>
  <c r="L22" i="21"/>
  <c r="K21" i="21"/>
  <c r="L20" i="21"/>
  <c r="J20" i="21"/>
  <c r="L19" i="21"/>
  <c r="J19" i="21"/>
  <c r="K18" i="21"/>
  <c r="L17" i="21"/>
  <c r="J17" i="21"/>
  <c r="L16" i="21"/>
  <c r="K15" i="21"/>
  <c r="L14" i="21"/>
  <c r="J14" i="21"/>
  <c r="L13" i="21"/>
  <c r="J13" i="21"/>
  <c r="K12" i="21"/>
  <c r="L11" i="21"/>
  <c r="J11" i="21"/>
  <c r="L10" i="21"/>
  <c r="K9" i="21"/>
  <c r="L8" i="21"/>
  <c r="J8" i="21"/>
  <c r="L7" i="21"/>
  <c r="J7" i="21"/>
  <c r="H12" i="17"/>
  <c r="C18" i="15"/>
  <c r="H44" i="19"/>
  <c r="I44" i="19" s="1"/>
  <c r="F44" i="19"/>
  <c r="G44" i="19" s="1"/>
  <c r="I43" i="19"/>
  <c r="G43" i="19"/>
  <c r="I42" i="19"/>
  <c r="G42" i="19"/>
  <c r="H41" i="19"/>
  <c r="I41" i="19" s="1"/>
  <c r="F41" i="19"/>
  <c r="G41" i="19" s="1"/>
  <c r="I40" i="19"/>
  <c r="G40" i="19"/>
  <c r="I39" i="19"/>
  <c r="G39" i="19"/>
  <c r="H38" i="19"/>
  <c r="I38" i="19" s="1"/>
  <c r="F38" i="19"/>
  <c r="G38" i="19" s="1"/>
  <c r="I37" i="19"/>
  <c r="G37" i="19"/>
  <c r="I36" i="19"/>
  <c r="G36" i="19"/>
  <c r="H35" i="19"/>
  <c r="I35" i="19" s="1"/>
  <c r="G35" i="19"/>
  <c r="F35" i="19"/>
  <c r="I34" i="19"/>
  <c r="G34" i="19"/>
  <c r="I33" i="19"/>
  <c r="G33" i="19"/>
  <c r="H32" i="19"/>
  <c r="I32" i="19" s="1"/>
  <c r="F32" i="19"/>
  <c r="G32" i="19" s="1"/>
  <c r="I31" i="19"/>
  <c r="G31" i="19"/>
  <c r="I30" i="19"/>
  <c r="G30" i="19"/>
  <c r="H29" i="19"/>
  <c r="I29" i="19" s="1"/>
  <c r="F29" i="19"/>
  <c r="G29" i="19" s="1"/>
  <c r="I28" i="19"/>
  <c r="G28" i="19"/>
  <c r="I27" i="19"/>
  <c r="G27" i="19"/>
  <c r="H26" i="19"/>
  <c r="I26" i="19" s="1"/>
  <c r="F26" i="19"/>
  <c r="G26" i="19" s="1"/>
  <c r="I25" i="19"/>
  <c r="G25" i="19"/>
  <c r="I24" i="19"/>
  <c r="G24" i="19"/>
  <c r="H23" i="19"/>
  <c r="F23" i="19"/>
  <c r="G23" i="19" s="1"/>
  <c r="I22" i="19"/>
  <c r="G22" i="19"/>
  <c r="I21" i="19"/>
  <c r="G21" i="19"/>
  <c r="H20" i="19"/>
  <c r="F20" i="19"/>
  <c r="G20" i="19" s="1"/>
  <c r="I19" i="19"/>
  <c r="G19" i="19"/>
  <c r="I18" i="19"/>
  <c r="G18" i="19"/>
  <c r="H17" i="19"/>
  <c r="F17" i="19"/>
  <c r="I16" i="19"/>
  <c r="G16" i="19"/>
  <c r="I15" i="19"/>
  <c r="G15" i="19"/>
  <c r="G36" i="23"/>
  <c r="E36" i="23"/>
  <c r="C36" i="23"/>
  <c r="H35" i="23"/>
  <c r="F35" i="23"/>
  <c r="H34" i="23"/>
  <c r="F34" i="23"/>
  <c r="G33" i="23"/>
  <c r="E33" i="23"/>
  <c r="C33" i="23"/>
  <c r="H32" i="23"/>
  <c r="F32" i="23"/>
  <c r="H31" i="23"/>
  <c r="F31" i="23"/>
  <c r="G30" i="23"/>
  <c r="E30" i="23"/>
  <c r="C30" i="23"/>
  <c r="H29" i="23"/>
  <c r="F29" i="23"/>
  <c r="H28" i="23"/>
  <c r="F28" i="23"/>
  <c r="G27" i="23"/>
  <c r="E27" i="23"/>
  <c r="C27" i="23"/>
  <c r="H26" i="23"/>
  <c r="F26" i="23"/>
  <c r="H25" i="23"/>
  <c r="F25" i="23"/>
  <c r="G24" i="23"/>
  <c r="E24" i="23"/>
  <c r="C24" i="23"/>
  <c r="H23" i="23"/>
  <c r="F23" i="23"/>
  <c r="H22" i="23"/>
  <c r="F22" i="23"/>
  <c r="G21" i="23"/>
  <c r="E21" i="23"/>
  <c r="C21" i="23"/>
  <c r="H20" i="23"/>
  <c r="F20" i="23"/>
  <c r="H19" i="23"/>
  <c r="F19" i="23"/>
  <c r="G18" i="23"/>
  <c r="C18" i="23"/>
  <c r="H17" i="23"/>
  <c r="F17" i="23"/>
  <c r="H16" i="23"/>
  <c r="F16" i="23"/>
  <c r="G15" i="23"/>
  <c r="E15" i="23"/>
  <c r="C15" i="23"/>
  <c r="H14" i="23"/>
  <c r="F14" i="23"/>
  <c r="H13" i="23"/>
  <c r="F13" i="23"/>
  <c r="G12" i="23"/>
  <c r="E12" i="23"/>
  <c r="C12" i="23"/>
  <c r="H11" i="23"/>
  <c r="F11" i="23"/>
  <c r="H10" i="23"/>
  <c r="F10" i="23"/>
  <c r="G9" i="23"/>
  <c r="E9" i="23"/>
  <c r="C9" i="23"/>
  <c r="H8" i="23"/>
  <c r="F8" i="23"/>
  <c r="H7" i="23"/>
  <c r="F7" i="23"/>
  <c r="G15" i="22"/>
  <c r="H15" i="22" s="1"/>
  <c r="E15" i="22"/>
  <c r="C15" i="22"/>
  <c r="H14" i="22"/>
  <c r="F14" i="22"/>
  <c r="H13" i="22"/>
  <c r="F13" i="22"/>
  <c r="G36" i="22"/>
  <c r="E36" i="22"/>
  <c r="C36" i="22"/>
  <c r="H35" i="22"/>
  <c r="F35" i="22"/>
  <c r="H34" i="22"/>
  <c r="F34" i="22"/>
  <c r="G33" i="22"/>
  <c r="E33" i="22"/>
  <c r="C33" i="22"/>
  <c r="H32" i="22"/>
  <c r="F32" i="22"/>
  <c r="H31" i="22"/>
  <c r="F31" i="22"/>
  <c r="G30" i="22"/>
  <c r="E30" i="22"/>
  <c r="C30" i="22"/>
  <c r="H29" i="22"/>
  <c r="F29" i="22"/>
  <c r="H28" i="22"/>
  <c r="F28" i="22"/>
  <c r="G27" i="22"/>
  <c r="E27" i="22"/>
  <c r="C27" i="22"/>
  <c r="H26" i="22"/>
  <c r="F26" i="22"/>
  <c r="H25" i="22"/>
  <c r="F25" i="22"/>
  <c r="G24" i="22"/>
  <c r="E24" i="22"/>
  <c r="C24" i="22"/>
  <c r="H23" i="22"/>
  <c r="F23" i="22"/>
  <c r="H22" i="22"/>
  <c r="F22" i="22"/>
  <c r="G21" i="22"/>
  <c r="E21" i="22"/>
  <c r="C21" i="22"/>
  <c r="H20" i="22"/>
  <c r="F20" i="22"/>
  <c r="H19" i="22"/>
  <c r="F19" i="22"/>
  <c r="G18" i="22"/>
  <c r="E18" i="22"/>
  <c r="C18" i="22"/>
  <c r="H17" i="22"/>
  <c r="F17" i="22"/>
  <c r="H16" i="22"/>
  <c r="F16" i="22"/>
  <c r="G12" i="22"/>
  <c r="E12" i="22"/>
  <c r="C12" i="22"/>
  <c r="H11" i="22"/>
  <c r="F11" i="22"/>
  <c r="H10" i="22"/>
  <c r="F10" i="22"/>
  <c r="G9" i="22"/>
  <c r="E9" i="22"/>
  <c r="C9" i="22"/>
  <c r="H8" i="22"/>
  <c r="F8" i="22"/>
  <c r="H7" i="22"/>
  <c r="F7" i="22"/>
  <c r="G33" i="21"/>
  <c r="E33" i="21"/>
  <c r="C33" i="21"/>
  <c r="H32" i="21"/>
  <c r="F32" i="21"/>
  <c r="H31" i="21"/>
  <c r="F31" i="21"/>
  <c r="G30" i="21"/>
  <c r="E30" i="21"/>
  <c r="C30" i="21"/>
  <c r="H29" i="21"/>
  <c r="F29" i="21"/>
  <c r="H28" i="21"/>
  <c r="F28" i="21"/>
  <c r="G27" i="21"/>
  <c r="E27" i="21"/>
  <c r="C27" i="21"/>
  <c r="H26" i="21"/>
  <c r="F26" i="21"/>
  <c r="H25" i="21"/>
  <c r="F25" i="21"/>
  <c r="G24" i="21"/>
  <c r="E24" i="21"/>
  <c r="C24" i="21"/>
  <c r="H23" i="21"/>
  <c r="F23" i="21"/>
  <c r="H22" i="21"/>
  <c r="F22" i="21"/>
  <c r="G21" i="21"/>
  <c r="E21" i="21"/>
  <c r="C21" i="21"/>
  <c r="H20" i="21"/>
  <c r="F20" i="21"/>
  <c r="H19" i="21"/>
  <c r="F19" i="21"/>
  <c r="G18" i="21"/>
  <c r="E18" i="21"/>
  <c r="C18" i="21"/>
  <c r="H17" i="21"/>
  <c r="F17" i="21"/>
  <c r="H16" i="21"/>
  <c r="F16" i="21"/>
  <c r="G15" i="21"/>
  <c r="E15" i="21"/>
  <c r="C15" i="21"/>
  <c r="H14" i="21"/>
  <c r="F14" i="21"/>
  <c r="H13" i="21"/>
  <c r="F13" i="21"/>
  <c r="G12" i="21"/>
  <c r="E12" i="21"/>
  <c r="C12" i="21"/>
  <c r="H11" i="21"/>
  <c r="F11" i="21"/>
  <c r="H10" i="21"/>
  <c r="F10" i="21"/>
  <c r="G9" i="21"/>
  <c r="E9" i="21"/>
  <c r="C9" i="21"/>
  <c r="H8" i="21"/>
  <c r="F8" i="21"/>
  <c r="H7" i="21"/>
  <c r="F7" i="21"/>
  <c r="E9" i="10"/>
  <c r="E12" i="10"/>
  <c r="E15" i="10"/>
  <c r="E18" i="10"/>
  <c r="E21" i="10"/>
  <c r="E24" i="10"/>
  <c r="E27" i="10"/>
  <c r="E30" i="10"/>
  <c r="E33" i="10"/>
  <c r="E36" i="10"/>
  <c r="D8" i="15" l="1"/>
  <c r="E8" i="15" s="1"/>
  <c r="D16" i="15"/>
  <c r="J10" i="15"/>
  <c r="I30" i="23"/>
  <c r="J30" i="23" s="1"/>
  <c r="I36" i="23"/>
  <c r="J36" i="23" s="1"/>
  <c r="L36" i="23"/>
  <c r="I24" i="23"/>
  <c r="J24" i="23" s="1"/>
  <c r="L24" i="23"/>
  <c r="L12" i="23"/>
  <c r="L30" i="22"/>
  <c r="F15" i="22"/>
  <c r="I23" i="19"/>
  <c r="D17" i="15"/>
  <c r="I24" i="22"/>
  <c r="J24" i="22" s="1"/>
  <c r="D15" i="15"/>
  <c r="D14" i="15"/>
  <c r="D13" i="15"/>
  <c r="I18" i="23"/>
  <c r="J18" i="23" s="1"/>
  <c r="H15" i="21"/>
  <c r="J12" i="22"/>
  <c r="D9" i="15"/>
  <c r="D12" i="15"/>
  <c r="D11" i="15"/>
  <c r="L21" i="23"/>
  <c r="L27" i="23"/>
  <c r="L33" i="23"/>
  <c r="H18" i="23"/>
  <c r="H30" i="23"/>
  <c r="I12" i="23"/>
  <c r="J12" i="23" s="1"/>
  <c r="L15" i="23"/>
  <c r="I21" i="23"/>
  <c r="J21" i="23" s="1"/>
  <c r="F18" i="23"/>
  <c r="F30" i="23"/>
  <c r="L9" i="23"/>
  <c r="I15" i="23"/>
  <c r="J15" i="23" s="1"/>
  <c r="J22" i="23"/>
  <c r="J28" i="23"/>
  <c r="J34" i="23"/>
  <c r="I9" i="23"/>
  <c r="J9" i="23" s="1"/>
  <c r="I27" i="23"/>
  <c r="J27" i="23" s="1"/>
  <c r="I33" i="23"/>
  <c r="J33" i="23" s="1"/>
  <c r="F9" i="22"/>
  <c r="F24" i="22"/>
  <c r="F10" i="15"/>
  <c r="L12" i="22"/>
  <c r="L21" i="22"/>
  <c r="D10" i="15"/>
  <c r="L9" i="22"/>
  <c r="L18" i="22"/>
  <c r="F18" i="22"/>
  <c r="F30" i="22"/>
  <c r="J18" i="22"/>
  <c r="J22" i="22"/>
  <c r="I30" i="22"/>
  <c r="J30" i="22" s="1"/>
  <c r="I36" i="22"/>
  <c r="J36" i="22" s="1"/>
  <c r="L15" i="22"/>
  <c r="L27" i="22"/>
  <c r="L33" i="22"/>
  <c r="J10" i="22"/>
  <c r="J9" i="22"/>
  <c r="J15" i="22"/>
  <c r="I21" i="22"/>
  <c r="J21" i="22" s="1"/>
  <c r="I27" i="22"/>
  <c r="J27" i="22" s="1"/>
  <c r="I33" i="22"/>
  <c r="J33" i="22" s="1"/>
  <c r="L12" i="21"/>
  <c r="L18" i="21"/>
  <c r="L24" i="21"/>
  <c r="L30" i="21"/>
  <c r="I12" i="21"/>
  <c r="J12" i="21" s="1"/>
  <c r="I18" i="21"/>
  <c r="J18" i="21" s="1"/>
  <c r="I24" i="21"/>
  <c r="J24" i="21" s="1"/>
  <c r="I30" i="21"/>
  <c r="J30" i="21" s="1"/>
  <c r="L9" i="21"/>
  <c r="L15" i="21"/>
  <c r="L21" i="21"/>
  <c r="L27" i="21"/>
  <c r="L33" i="21"/>
  <c r="J10" i="21"/>
  <c r="J16" i="21"/>
  <c r="J22" i="21"/>
  <c r="J28" i="21"/>
  <c r="I9" i="21"/>
  <c r="J9" i="21" s="1"/>
  <c r="I15" i="21"/>
  <c r="J15" i="21" s="1"/>
  <c r="I21" i="21"/>
  <c r="J21" i="21" s="1"/>
  <c r="I27" i="21"/>
  <c r="J27" i="21" s="1"/>
  <c r="I33" i="21"/>
  <c r="J33" i="21" s="1"/>
  <c r="I20" i="19"/>
  <c r="I17" i="19"/>
  <c r="G17" i="19"/>
  <c r="H36" i="23"/>
  <c r="F36" i="23"/>
  <c r="F27" i="23"/>
  <c r="F24" i="23"/>
  <c r="H24" i="23"/>
  <c r="F12" i="23"/>
  <c r="H12" i="23"/>
  <c r="H9" i="23"/>
  <c r="F15" i="23"/>
  <c r="H21" i="23"/>
  <c r="H33" i="23"/>
  <c r="F9" i="23"/>
  <c r="H15" i="23"/>
  <c r="F21" i="23"/>
  <c r="H27" i="23"/>
  <c r="F33" i="23"/>
  <c r="F36" i="22"/>
  <c r="H36" i="22"/>
  <c r="H30" i="22"/>
  <c r="H24" i="22"/>
  <c r="H18" i="22"/>
  <c r="H9" i="22"/>
  <c r="F12" i="22"/>
  <c r="H21" i="22"/>
  <c r="F27" i="22"/>
  <c r="H33" i="22"/>
  <c r="H12" i="22"/>
  <c r="F21" i="22"/>
  <c r="H27" i="22"/>
  <c r="F33" i="22"/>
  <c r="F18" i="21"/>
  <c r="H12" i="21"/>
  <c r="F12" i="21"/>
  <c r="H18" i="21"/>
  <c r="F15" i="21"/>
  <c r="F24" i="21"/>
  <c r="H21" i="21"/>
  <c r="H27" i="21"/>
  <c r="F21" i="21"/>
  <c r="F27" i="21"/>
  <c r="H33" i="21"/>
  <c r="F33" i="21"/>
  <c r="H9" i="21"/>
  <c r="F9" i="21"/>
  <c r="H30" i="21"/>
  <c r="H24" i="21"/>
  <c r="F30" i="21"/>
  <c r="D18" i="15" l="1"/>
  <c r="P10" i="17"/>
  <c r="P19" i="17"/>
  <c r="H13" i="17"/>
  <c r="H14" i="17" s="1"/>
  <c r="H15" i="17"/>
  <c r="H16" i="17"/>
  <c r="H18" i="17"/>
  <c r="H19" i="17"/>
  <c r="J11" i="17"/>
  <c r="J14" i="17"/>
  <c r="J17" i="17"/>
  <c r="J20" i="17"/>
  <c r="H9" i="17"/>
  <c r="H10" i="17"/>
  <c r="P9" i="17"/>
  <c r="H14" i="19"/>
  <c r="F14" i="19"/>
  <c r="I13" i="19"/>
  <c r="G13" i="19"/>
  <c r="I12" i="19"/>
  <c r="G12" i="19"/>
  <c r="H11" i="19"/>
  <c r="F11" i="19"/>
  <c r="I10" i="19"/>
  <c r="G10" i="19"/>
  <c r="I9" i="19"/>
  <c r="G9" i="19"/>
  <c r="J21" i="17" l="1"/>
  <c r="H17" i="17"/>
  <c r="H20" i="17"/>
  <c r="G11" i="19"/>
  <c r="I11" i="19"/>
  <c r="I14" i="19"/>
  <c r="G14" i="19"/>
  <c r="R20" i="17"/>
  <c r="N20" i="17"/>
  <c r="L20" i="17"/>
  <c r="F20" i="17"/>
  <c r="D20" i="17"/>
  <c r="B20" i="17"/>
  <c r="S19" i="17"/>
  <c r="Q19" i="17"/>
  <c r="O19" i="17"/>
  <c r="M19" i="17"/>
  <c r="K19" i="17"/>
  <c r="I19" i="17"/>
  <c r="G19" i="17"/>
  <c r="E19" i="17"/>
  <c r="S18" i="17"/>
  <c r="P18" i="17"/>
  <c r="P20" i="17" s="1"/>
  <c r="O18" i="17"/>
  <c r="M18" i="17"/>
  <c r="K18" i="17"/>
  <c r="G18" i="17"/>
  <c r="E18" i="17"/>
  <c r="R17" i="17"/>
  <c r="N17" i="17"/>
  <c r="L17" i="17"/>
  <c r="F17" i="17"/>
  <c r="D17" i="17"/>
  <c r="B17" i="17"/>
  <c r="K17" i="17" s="1"/>
  <c r="S16" i="17"/>
  <c r="P16" i="17"/>
  <c r="Q16" i="17" s="1"/>
  <c r="O16" i="17"/>
  <c r="M16" i="17"/>
  <c r="K16" i="17"/>
  <c r="I16" i="17"/>
  <c r="G16" i="17"/>
  <c r="E16" i="17"/>
  <c r="S15" i="17"/>
  <c r="P15" i="17"/>
  <c r="O15" i="17"/>
  <c r="M15" i="17"/>
  <c r="K15" i="17"/>
  <c r="I15" i="17"/>
  <c r="G15" i="17"/>
  <c r="E15" i="17"/>
  <c r="R14" i="17"/>
  <c r="N14" i="17"/>
  <c r="L14" i="17"/>
  <c r="F14" i="17"/>
  <c r="D14" i="17"/>
  <c r="B14" i="17"/>
  <c r="S13" i="17"/>
  <c r="Q13" i="17"/>
  <c r="O13" i="17"/>
  <c r="M13" i="17"/>
  <c r="K13" i="17"/>
  <c r="I13" i="17"/>
  <c r="G13" i="17"/>
  <c r="E13" i="17"/>
  <c r="S12" i="17"/>
  <c r="P12" i="17"/>
  <c r="O12" i="17"/>
  <c r="M12" i="17"/>
  <c r="K12" i="17"/>
  <c r="I12" i="17"/>
  <c r="G12" i="17"/>
  <c r="E12" i="17"/>
  <c r="R11" i="17"/>
  <c r="N11" i="17"/>
  <c r="L11" i="17"/>
  <c r="F11" i="17"/>
  <c r="D11" i="17"/>
  <c r="B11" i="17"/>
  <c r="S10" i="17"/>
  <c r="Q10" i="17"/>
  <c r="O10" i="17"/>
  <c r="M10" i="17"/>
  <c r="G10" i="17"/>
  <c r="E10" i="17"/>
  <c r="S9" i="17"/>
  <c r="P11" i="17"/>
  <c r="O9" i="17"/>
  <c r="M9" i="17"/>
  <c r="G9" i="17"/>
  <c r="E9" i="17"/>
  <c r="L21" i="17" l="1"/>
  <c r="N21" i="17"/>
  <c r="R21" i="17"/>
  <c r="B21" i="17"/>
  <c r="F21" i="17"/>
  <c r="D21" i="17"/>
  <c r="Q18" i="17"/>
  <c r="G17" i="17"/>
  <c r="E17" i="17"/>
  <c r="G14" i="17"/>
  <c r="S14" i="17"/>
  <c r="I10" i="17"/>
  <c r="K10" i="17"/>
  <c r="I9" i="17"/>
  <c r="K9" i="17"/>
  <c r="P17" i="17"/>
  <c r="Q17" i="17" s="1"/>
  <c r="K20" i="17"/>
  <c r="I20" i="17"/>
  <c r="Q20" i="17"/>
  <c r="G20" i="17"/>
  <c r="S20" i="17"/>
  <c r="Q9" i="17"/>
  <c r="E20" i="17"/>
  <c r="O11" i="17"/>
  <c r="K14" i="17"/>
  <c r="Q15" i="17"/>
  <c r="O17" i="17"/>
  <c r="G11" i="17"/>
  <c r="P14" i="17"/>
  <c r="Q14" i="17" s="1"/>
  <c r="M14" i="17"/>
  <c r="S11" i="17"/>
  <c r="Q12" i="17"/>
  <c r="O14" i="17"/>
  <c r="S17" i="17"/>
  <c r="M20" i="17"/>
  <c r="M17" i="17"/>
  <c r="O20" i="17"/>
  <c r="I14" i="17"/>
  <c r="E11" i="17"/>
  <c r="M11" i="17"/>
  <c r="Q11" i="17"/>
  <c r="I18" i="17"/>
  <c r="H11" i="17"/>
  <c r="H21" i="17" s="1"/>
  <c r="J22" i="17" s="1"/>
  <c r="K22" i="17" s="1"/>
  <c r="I17" i="17"/>
  <c r="E14" i="17"/>
  <c r="M21" i="17" l="1"/>
  <c r="N22" i="17"/>
  <c r="O22" i="17" s="1"/>
  <c r="F22" i="17"/>
  <c r="G22" i="17" s="1"/>
  <c r="G21" i="17"/>
  <c r="S21" i="17"/>
  <c r="I21" i="17"/>
  <c r="E21" i="17"/>
  <c r="O21" i="17"/>
  <c r="K21" i="17"/>
  <c r="P21" i="17"/>
  <c r="K11" i="17"/>
  <c r="I11" i="17"/>
  <c r="Q21" i="17" l="1"/>
  <c r="R22" i="17"/>
  <c r="S22" i="17" s="1"/>
  <c r="J11" i="10"/>
  <c r="J20" i="10" l="1"/>
  <c r="H20" i="10"/>
  <c r="F20" i="10"/>
  <c r="J19" i="10"/>
  <c r="H19" i="10"/>
  <c r="F19" i="10"/>
  <c r="I9" i="10" l="1"/>
  <c r="H7" i="10"/>
  <c r="K10" i="15"/>
  <c r="K36" i="10"/>
  <c r="J17" i="15" s="1"/>
  <c r="I36" i="10"/>
  <c r="G36" i="10"/>
  <c r="F17" i="15" s="1"/>
  <c r="C36" i="10"/>
  <c r="L35" i="10"/>
  <c r="J35" i="10"/>
  <c r="H35" i="10"/>
  <c r="F35" i="10"/>
  <c r="L34" i="10"/>
  <c r="J34" i="10"/>
  <c r="H34" i="10"/>
  <c r="F34" i="10"/>
  <c r="K33" i="10"/>
  <c r="I33" i="10"/>
  <c r="G33" i="10"/>
  <c r="F16" i="15" s="1"/>
  <c r="C33" i="10"/>
  <c r="L32" i="10"/>
  <c r="J32" i="10"/>
  <c r="H32" i="10"/>
  <c r="F32" i="10"/>
  <c r="L31" i="10"/>
  <c r="J31" i="10"/>
  <c r="H31" i="10"/>
  <c r="F31" i="10"/>
  <c r="K30" i="10"/>
  <c r="I30" i="10"/>
  <c r="G30" i="10"/>
  <c r="C30" i="10"/>
  <c r="L29" i="10"/>
  <c r="J29" i="10"/>
  <c r="H29" i="10"/>
  <c r="F29" i="10"/>
  <c r="L28" i="10"/>
  <c r="J28" i="10"/>
  <c r="H28" i="10"/>
  <c r="F28" i="10"/>
  <c r="K27" i="10"/>
  <c r="J14" i="15" s="1"/>
  <c r="I27" i="10"/>
  <c r="G27" i="10"/>
  <c r="F14" i="15" s="1"/>
  <c r="C27" i="10"/>
  <c r="L26" i="10"/>
  <c r="J26" i="10"/>
  <c r="H26" i="10"/>
  <c r="F26" i="10"/>
  <c r="L25" i="10"/>
  <c r="J25" i="10"/>
  <c r="H25" i="10"/>
  <c r="F25" i="10"/>
  <c r="K24" i="10"/>
  <c r="J13" i="15" s="1"/>
  <c r="I24" i="10"/>
  <c r="G24" i="10"/>
  <c r="C24" i="10"/>
  <c r="L23" i="10"/>
  <c r="J23" i="10"/>
  <c r="H23" i="10"/>
  <c r="F23" i="10"/>
  <c r="L22" i="10"/>
  <c r="J22" i="10"/>
  <c r="H22" i="10"/>
  <c r="F22" i="10"/>
  <c r="K21" i="10"/>
  <c r="I21" i="10"/>
  <c r="G21" i="10"/>
  <c r="C21" i="10"/>
  <c r="L20" i="10"/>
  <c r="L19" i="10"/>
  <c r="K18" i="10"/>
  <c r="I18" i="10"/>
  <c r="G18" i="10"/>
  <c r="F12" i="15" s="1"/>
  <c r="C18" i="10"/>
  <c r="L17" i="10"/>
  <c r="J17" i="10"/>
  <c r="H17" i="10"/>
  <c r="F17" i="10"/>
  <c r="L16" i="10"/>
  <c r="J16" i="10"/>
  <c r="H16" i="10"/>
  <c r="F16" i="10"/>
  <c r="K15" i="10"/>
  <c r="J11" i="15" s="1"/>
  <c r="I15" i="10"/>
  <c r="F11" i="15"/>
  <c r="C15" i="10"/>
  <c r="L14" i="10"/>
  <c r="J14" i="10"/>
  <c r="H14" i="10"/>
  <c r="F14" i="10"/>
  <c r="L13" i="10"/>
  <c r="J13" i="10"/>
  <c r="H13" i="10"/>
  <c r="F13" i="10"/>
  <c r="K12" i="10"/>
  <c r="J9" i="15" s="1"/>
  <c r="I12" i="10"/>
  <c r="F9" i="15"/>
  <c r="C12" i="10"/>
  <c r="L11" i="10"/>
  <c r="H11" i="10"/>
  <c r="F11" i="10"/>
  <c r="L10" i="10"/>
  <c r="J10" i="10"/>
  <c r="H10" i="10"/>
  <c r="F10" i="10"/>
  <c r="G9" i="10"/>
  <c r="F8" i="15" s="1"/>
  <c r="C9" i="10"/>
  <c r="L8" i="10"/>
  <c r="J8" i="10"/>
  <c r="H8" i="10"/>
  <c r="F7" i="10"/>
  <c r="J16" i="15" l="1"/>
  <c r="K16" i="15" s="1"/>
  <c r="J15" i="15"/>
  <c r="K15" i="15" s="1"/>
  <c r="J12" i="15"/>
  <c r="K12" i="15" s="1"/>
  <c r="G17" i="15"/>
  <c r="F15" i="15"/>
  <c r="G15" i="15" s="1"/>
  <c r="F13" i="15"/>
  <c r="G13" i="15" s="1"/>
  <c r="H8" i="15"/>
  <c r="I8" i="15" s="1"/>
  <c r="G8" i="15"/>
  <c r="G14" i="15"/>
  <c r="G16" i="15"/>
  <c r="E17" i="15"/>
  <c r="K11" i="15"/>
  <c r="G11" i="15"/>
  <c r="K14" i="15"/>
  <c r="E16" i="15"/>
  <c r="K13" i="15"/>
  <c r="K17" i="15"/>
  <c r="E13" i="15"/>
  <c r="E15" i="15"/>
  <c r="H10" i="15"/>
  <c r="I10" i="15" s="1"/>
  <c r="G12" i="15"/>
  <c r="E12" i="15"/>
  <c r="E11" i="15"/>
  <c r="F30" i="10"/>
  <c r="G9" i="15"/>
  <c r="H9" i="10"/>
  <c r="J36" i="10"/>
  <c r="F36" i="10"/>
  <c r="L33" i="10"/>
  <c r="J27" i="10"/>
  <c r="L24" i="10"/>
  <c r="H12" i="10"/>
  <c r="F27" i="10"/>
  <c r="F24" i="10"/>
  <c r="K9" i="10"/>
  <c r="J8" i="15" s="1"/>
  <c r="L36" i="10"/>
  <c r="L7" i="10"/>
  <c r="J7" i="10"/>
  <c r="F12" i="10"/>
  <c r="F9" i="10"/>
  <c r="F8" i="10"/>
  <c r="L27" i="10"/>
  <c r="L30" i="10"/>
  <c r="J9" i="10"/>
  <c r="H36" i="10"/>
  <c r="F33" i="10"/>
  <c r="J33" i="10"/>
  <c r="H33" i="10"/>
  <c r="J30" i="10"/>
  <c r="H30" i="10"/>
  <c r="H27" i="10"/>
  <c r="J24" i="10"/>
  <c r="H24" i="10"/>
  <c r="J21" i="10"/>
  <c r="J15" i="10"/>
  <c r="J18" i="10"/>
  <c r="L12" i="10"/>
  <c r="J12" i="10"/>
  <c r="H21" i="10"/>
  <c r="L21" i="10"/>
  <c r="F21" i="10"/>
  <c r="H18" i="10"/>
  <c r="L18" i="10"/>
  <c r="F18" i="10"/>
  <c r="H15" i="10"/>
  <c r="L15" i="10"/>
  <c r="F15" i="10"/>
  <c r="H13" i="15" l="1"/>
  <c r="I13" i="15" s="1"/>
  <c r="F18" i="15"/>
  <c r="H18" i="15" s="1"/>
  <c r="K8" i="15"/>
  <c r="J18" i="15"/>
  <c r="K18" i="15" s="1"/>
  <c r="H17" i="15"/>
  <c r="I17" i="15" s="1"/>
  <c r="H14" i="15"/>
  <c r="I14" i="15" s="1"/>
  <c r="E14" i="15"/>
  <c r="H15" i="15"/>
  <c r="I15" i="15" s="1"/>
  <c r="G10" i="15"/>
  <c r="H12" i="15"/>
  <c r="I12" i="15" s="1"/>
  <c r="H16" i="15"/>
  <c r="I16" i="15" s="1"/>
  <c r="H11" i="15"/>
  <c r="I11" i="15" s="1"/>
  <c r="K9" i="15"/>
  <c r="E9" i="15"/>
  <c r="H9" i="15"/>
  <c r="I9" i="15" s="1"/>
  <c r="E18" i="15"/>
  <c r="E10" i="15"/>
  <c r="L9" i="10"/>
  <c r="G18" i="15" l="1"/>
  <c r="I18" i="15" l="1"/>
</calcChain>
</file>

<file path=xl/sharedStrings.xml><?xml version="1.0" encoding="utf-8"?>
<sst xmlns="http://schemas.openxmlformats.org/spreadsheetml/2006/main" count="643" uniqueCount="140">
  <si>
    <t>SL</t>
  </si>
  <si>
    <t>%</t>
  </si>
  <si>
    <t>9A</t>
  </si>
  <si>
    <t>9B</t>
  </si>
  <si>
    <t>LỚP</t>
  </si>
  <si>
    <t xml:space="preserve">XẾP LOẠI </t>
  </si>
  <si>
    <t>SĨ SỐ</t>
  </si>
  <si>
    <t>GIỎI</t>
  </si>
  <si>
    <t>KHÁ</t>
  </si>
  <si>
    <t>TBÌNH</t>
  </si>
  <si>
    <t>6A</t>
  </si>
  <si>
    <t>6B</t>
  </si>
  <si>
    <t>7A</t>
  </si>
  <si>
    <t>7B</t>
  </si>
  <si>
    <t>8A</t>
  </si>
  <si>
    <t>8B</t>
  </si>
  <si>
    <t xml:space="preserve">PHÒNG GIÁO DỤC &amp; ĐÀO TẠO KINH MÔN </t>
  </si>
  <si>
    <t xml:space="preserve">CỘNG HOÀ XÃ HỘI CHỦ NGHĨA VIỆT NAM </t>
  </si>
  <si>
    <t xml:space="preserve">Độc lập - Tự do - Hạnh phúc </t>
  </si>
  <si>
    <t xml:space="preserve">  TRƯỜNG THCS THƯỢNG QUẬN</t>
  </si>
  <si>
    <t>HỌC LỰC</t>
  </si>
  <si>
    <t>HẠNH KIỂM</t>
  </si>
  <si>
    <t>TỐT</t>
  </si>
  <si>
    <t>Kỳ</t>
  </si>
  <si>
    <t>I</t>
  </si>
  <si>
    <t>Phúc</t>
  </si>
  <si>
    <t>Tổng K6</t>
  </si>
  <si>
    <t>Tổng K7</t>
  </si>
  <si>
    <t>Tổng K8</t>
  </si>
  <si>
    <t>Tổng K9</t>
  </si>
  <si>
    <t>Huệ</t>
  </si>
  <si>
    <t>Thi</t>
  </si>
  <si>
    <t>Thoáng</t>
  </si>
  <si>
    <t>TRƯỜNG THCS THƯỢNG QUẬN</t>
  </si>
  <si>
    <t>MÔN</t>
  </si>
  <si>
    <t>Lý</t>
  </si>
  <si>
    <t>Toán</t>
  </si>
  <si>
    <t>Sinh</t>
  </si>
  <si>
    <t>Văn</t>
  </si>
  <si>
    <t>Sử</t>
  </si>
  <si>
    <t>Địa</t>
  </si>
  <si>
    <t>T Anh</t>
  </si>
  <si>
    <t>GDCD</t>
  </si>
  <si>
    <t>Hóa</t>
  </si>
  <si>
    <t>TOÁN</t>
  </si>
  <si>
    <t>LÝ</t>
  </si>
  <si>
    <t>HÓA</t>
  </si>
  <si>
    <t>SINH</t>
  </si>
  <si>
    <t>VĂN</t>
  </si>
  <si>
    <t>SỬ</t>
  </si>
  <si>
    <t>ANH</t>
  </si>
  <si>
    <t>ĐỊA</t>
  </si>
  <si>
    <t>CNGHỆ</t>
  </si>
  <si>
    <t>YẾU =&lt;</t>
  </si>
  <si>
    <t>Hòa</t>
  </si>
  <si>
    <t>Thuy</t>
  </si>
  <si>
    <t>Huyền</t>
  </si>
  <si>
    <t>GV ĐK</t>
  </si>
  <si>
    <t>Giang</t>
  </si>
  <si>
    <t>Nhung</t>
  </si>
  <si>
    <t>Tính</t>
  </si>
  <si>
    <t>Thắng</t>
  </si>
  <si>
    <t>Cường</t>
  </si>
  <si>
    <t>T/TRUONG</t>
  </si>
  <si>
    <t>THỂ DỤC</t>
  </si>
  <si>
    <t>ĐẠT</t>
  </si>
  <si>
    <t>GIÁO VIÊN KÝ TÊN</t>
  </si>
  <si>
    <t>TTr</t>
  </si>
  <si>
    <t>Âm nhạc</t>
  </si>
  <si>
    <t>TM. NHÀ TRƯỜNG</t>
  </si>
  <si>
    <t>GVCN KÝ TÊN</t>
  </si>
  <si>
    <t>Khối</t>
  </si>
  <si>
    <t>P/Công</t>
  </si>
  <si>
    <t>Lí</t>
  </si>
  <si>
    <t>Hoá</t>
  </si>
  <si>
    <t>TA</t>
  </si>
  <si>
    <t>TD</t>
  </si>
  <si>
    <t>OLP K6</t>
  </si>
  <si>
    <t>GV dạy</t>
  </si>
  <si>
    <t>SL đạt</t>
  </si>
  <si>
    <t>X/thứ</t>
  </si>
  <si>
    <t>OLP K7</t>
  </si>
  <si>
    <t>OLP K8</t>
  </si>
  <si>
    <t>HSG K9</t>
  </si>
  <si>
    <t>PHÒNG GD &amp; ĐT KINH MÔN</t>
  </si>
  <si>
    <r>
      <t>TRƯỜNG</t>
    </r>
    <r>
      <rPr>
        <b/>
        <u/>
        <sz val="11"/>
        <color theme="1"/>
        <rFont val="Calibri"/>
        <family val="2"/>
        <scheme val="minor"/>
      </rPr>
      <t xml:space="preserve"> THCS THƯỢN</t>
    </r>
    <r>
      <rPr>
        <b/>
        <sz val="11"/>
        <color theme="1"/>
        <rFont val="Calibri"/>
        <family val="2"/>
        <scheme val="minor"/>
      </rPr>
      <t>G QUẬN</t>
    </r>
  </si>
  <si>
    <t>UBND HUYỆN KINH MÔN</t>
  </si>
  <si>
    <t>K6</t>
  </si>
  <si>
    <t>K7</t>
  </si>
  <si>
    <t>K8</t>
  </si>
  <si>
    <t>K9</t>
  </si>
  <si>
    <t>GVCN</t>
  </si>
  <si>
    <r>
      <t xml:space="preserve">  TRƯỜNG </t>
    </r>
    <r>
      <rPr>
        <b/>
        <u/>
        <sz val="11"/>
        <rFont val="Times New Roman"/>
        <family val="1"/>
      </rPr>
      <t>THCS THƯỢN</t>
    </r>
    <r>
      <rPr>
        <b/>
        <sz val="11"/>
        <rFont val="Times New Roman"/>
        <family val="1"/>
      </rPr>
      <t>G QUẬN</t>
    </r>
  </si>
  <si>
    <t xml:space="preserve">             ĐĂNG KÝ CHẤT LƯỢNG HAI MẶT GIÁO DỤC CẢ NĂM</t>
  </si>
  <si>
    <t>Tin</t>
  </si>
  <si>
    <t>CNghệ</t>
  </si>
  <si>
    <t>Cả khối</t>
  </si>
  <si>
    <t>Học</t>
  </si>
  <si>
    <t>Mĩ thuật</t>
  </si>
  <si>
    <r>
      <t xml:space="preserve">  </t>
    </r>
    <r>
      <rPr>
        <b/>
        <u/>
        <sz val="10"/>
        <rFont val="Times New Roman"/>
        <family val="1"/>
      </rPr>
      <t>TRƯỜNG THCS THƯỢNG QUẬN</t>
    </r>
  </si>
  <si>
    <t>&lt; ĐẠT</t>
  </si>
  <si>
    <t>STT</t>
  </si>
  <si>
    <t>02/02</t>
  </si>
  <si>
    <t>Hoà</t>
  </si>
  <si>
    <t>Việt</t>
  </si>
  <si>
    <t>Ngọc</t>
  </si>
  <si>
    <t>Bình</t>
  </si>
  <si>
    <t>08/24</t>
  </si>
  <si>
    <t>ĐĂNG KÝ CHẤT LƯỢNG HỌC SINH GIỎI NĂM HỌC 2019-2020</t>
  </si>
  <si>
    <t xml:space="preserve">               NĂM HỌC 2019-2020</t>
  </si>
  <si>
    <t>ĐĂNG KÝ CHẤT LƯỢNG BỘ MÔN  TOÀN TRƯỜNG NĂM HỌC 2019-2020</t>
  </si>
  <si>
    <t>ĐĂNG KÝ CHẤT LƯỢNG BỘ MÔN XẾP LOẠI NĂM HỌC 2019-2020</t>
  </si>
  <si>
    <t>ĐĂNG KÝ CHẤT LƯỢNG BỘ MÔN KHỐI 9 NĂM HỌC 2019-2020</t>
  </si>
  <si>
    <t>ĐĂNG KÝ CHẤT LƯỢNG BỘ MÔN KHỐI 8 NĂM HỌC 2019-2020</t>
  </si>
  <si>
    <t>ĐĂNG KÝ CHẤT LƯỢNG BỘ MÔN KHỐI 7 NĂM HỌC 2019-2020</t>
  </si>
  <si>
    <t>ĐĂNG KÝ CHẤT LƯỢNG BỘ MÔN KHỐI 6 NĂM HỌC 2019-2020</t>
  </si>
  <si>
    <t>Trung bình</t>
  </si>
  <si>
    <t>Khá, tốt</t>
  </si>
  <si>
    <t>Khá , giỏi</t>
  </si>
  <si>
    <t>TB, yếu</t>
  </si>
  <si>
    <t>06/06</t>
  </si>
  <si>
    <t>05/24</t>
  </si>
  <si>
    <t>05/05</t>
  </si>
  <si>
    <t>03/05</t>
  </si>
  <si>
    <t>06/24</t>
  </si>
  <si>
    <t>20/24</t>
  </si>
  <si>
    <t>12/24</t>
  </si>
  <si>
    <t>10/24</t>
  </si>
  <si>
    <t>02</t>
  </si>
  <si>
    <t>12</t>
  </si>
  <si>
    <t>05</t>
  </si>
  <si>
    <t>06</t>
  </si>
  <si>
    <t>01</t>
  </si>
  <si>
    <t>11</t>
  </si>
  <si>
    <t>03</t>
  </si>
  <si>
    <t>07</t>
  </si>
  <si>
    <t>09</t>
  </si>
  <si>
    <t>05/10</t>
  </si>
  <si>
    <t>18/24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</si>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</sst>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>
    <font>
      <sz val="11"/>
      <color theme="1"/>
      <name val="Calibri"/>
      <family val="2"/>
      <charset val="1"/>
      <scheme val="minor"/>
    </font>
    <font>
      <b/>
      <sz val="14"/>
      <name val="Times"/>
      <family val="2"/>
    </font>
    <font>
      <sz val="14"/>
      <name val="Times"/>
      <family val="2"/>
    </font>
    <font>
      <b/>
      <sz val="10"/>
      <name val="Times"/>
      <family val="2"/>
    </font>
    <font>
      <sz val="10"/>
      <name val="Times"/>
      <family val="2"/>
    </font>
    <font>
      <b/>
      <sz val="13"/>
      <name val="Times"/>
      <family val="2"/>
    </font>
    <font>
      <sz val="13"/>
      <name val="Times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3"/>
      <name val="Times"/>
    </font>
    <font>
      <b/>
      <sz val="13"/>
      <name val="Times"/>
    </font>
    <font>
      <sz val="13"/>
      <name val="Times"/>
    </font>
    <font>
      <sz val="13"/>
      <color rgb="FF0070C0"/>
      <name val="Times"/>
    </font>
    <font>
      <b/>
      <sz val="11"/>
      <color theme="1"/>
      <name val="Calibri"/>
      <family val="2"/>
      <scheme val="minor"/>
    </font>
    <font>
      <b/>
      <sz val="12"/>
      <name val="Times"/>
      <family val="2"/>
    </font>
    <font>
      <i/>
      <sz val="12"/>
      <name val="Times"/>
      <family val="2"/>
    </font>
    <font>
      <sz val="12"/>
      <name val="Times"/>
      <family val="2"/>
    </font>
    <font>
      <b/>
      <i/>
      <sz val="12"/>
      <color rgb="FF002060"/>
      <name val="Times"/>
      <family val="2"/>
    </font>
    <font>
      <b/>
      <i/>
      <sz val="13"/>
      <name val="Times"/>
      <family val="2"/>
    </font>
    <font>
      <b/>
      <u/>
      <sz val="10"/>
      <name val="Times New Roman"/>
      <family val="1"/>
    </font>
    <font>
      <b/>
      <u/>
      <sz val="13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6"/>
      <color theme="1"/>
      <name val="Time"/>
    </font>
    <font>
      <sz val="13"/>
      <name val="Times New Roman"/>
      <family val="1"/>
    </font>
    <font>
      <b/>
      <u/>
      <sz val="11"/>
      <name val="Times New Roman"/>
      <family val="1"/>
    </font>
    <font>
      <i/>
      <sz val="12"/>
      <name val="Times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Times"/>
    </font>
    <font>
      <sz val="12"/>
      <color rgb="FF0070C0"/>
      <name val="Times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0">
    <xf numFmtId="0" fontId="0" fillId="0" borderId="0" xfId="0"/>
    <xf numFmtId="0" fontId="7" fillId="0" borderId="0" xfId="0" applyFont="1" applyFill="1" applyAlignment="1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0" fontId="9" fillId="0" borderId="0" xfId="0" applyFont="1" applyFill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Protection="1"/>
    <xf numFmtId="1" fontId="2" fillId="0" borderId="0" xfId="0" applyNumberFormat="1" applyFont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</xf>
    <xf numFmtId="1" fontId="12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0" fillId="0" borderId="0" xfId="0" applyFont="1"/>
    <xf numFmtId="0" fontId="1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1" fontId="16" fillId="2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1" fontId="16" fillId="4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164" fontId="17" fillId="4" borderId="1" xfId="0" applyNumberFormat="1" applyFont="1" applyFill="1" applyBorder="1" applyAlignment="1" applyProtection="1">
      <alignment horizontal="center" vertical="center"/>
    </xf>
    <xf numFmtId="1" fontId="16" fillId="5" borderId="1" xfId="0" applyNumberFormat="1" applyFont="1" applyFill="1" applyBorder="1" applyAlignment="1" applyProtection="1">
      <alignment horizontal="center" vertical="center"/>
    </xf>
    <xf numFmtId="2" fontId="19" fillId="5" borderId="1" xfId="0" applyNumberFormat="1" applyFont="1" applyFill="1" applyBorder="1" applyAlignment="1" applyProtection="1">
      <alignment horizontal="center" vertical="center"/>
    </xf>
    <xf numFmtId="2" fontId="4" fillId="5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164" fontId="20" fillId="7" borderId="1" xfId="0" applyNumberFormat="1" applyFont="1" applyFill="1" applyBorder="1" applyAlignment="1" applyProtection="1">
      <alignment horizontal="center" vertical="center"/>
    </xf>
    <xf numFmtId="2" fontId="16" fillId="2" borderId="1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</xf>
    <xf numFmtId="1" fontId="14" fillId="7" borderId="1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27" fillId="0" borderId="0" xfId="0" applyFont="1"/>
    <xf numFmtId="0" fontId="25" fillId="0" borderId="1" xfId="0" applyFont="1" applyBorder="1" applyAlignment="1">
      <alignment horizontal="center" vertical="center" wrapText="1"/>
    </xf>
    <xf numFmtId="49" fontId="25" fillId="0" borderId="1" xfId="0" quotePrefix="1" applyNumberFormat="1" applyFont="1" applyBorder="1" applyAlignment="1">
      <alignment horizontal="center" vertical="center" wrapText="1"/>
    </xf>
    <xf numFmtId="49" fontId="25" fillId="0" borderId="11" xfId="0" quotePrefix="1" applyNumberFormat="1" applyFont="1" applyBorder="1" applyAlignment="1">
      <alignment horizontal="center" vertical="center" wrapText="1"/>
    </xf>
    <xf numFmtId="0" fontId="28" fillId="0" borderId="0" xfId="0" applyFont="1"/>
    <xf numFmtId="49" fontId="25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/>
    </xf>
    <xf numFmtId="1" fontId="14" fillId="6" borderId="4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2" fontId="19" fillId="6" borderId="4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/>
    </xf>
    <xf numFmtId="0" fontId="23" fillId="0" borderId="0" xfId="0" applyFont="1" applyFill="1" applyAlignment="1" applyProtection="1"/>
    <xf numFmtId="0" fontId="8" fillId="0" borderId="0" xfId="0" applyFont="1" applyFill="1" applyAlignment="1" applyProtection="1"/>
    <xf numFmtId="0" fontId="2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/>
    <xf numFmtId="0" fontId="8" fillId="0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1" fontId="14" fillId="6" borderId="2" xfId="0" applyNumberFormat="1" applyFont="1" applyFill="1" applyBorder="1" applyAlignment="1" applyProtection="1">
      <alignment horizontal="center" vertical="center"/>
    </xf>
    <xf numFmtId="1" fontId="14" fillId="6" borderId="4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32" fillId="0" borderId="0" xfId="0" applyFont="1"/>
    <xf numFmtId="0" fontId="1" fillId="0" borderId="0" xfId="0" applyFont="1" applyBorder="1" applyAlignment="1" applyProtection="1">
      <alignment horizontal="center"/>
    </xf>
    <xf numFmtId="0" fontId="18" fillId="2" borderId="2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164" fontId="31" fillId="2" borderId="1" xfId="0" applyNumberFormat="1" applyFont="1" applyFill="1" applyBorder="1" applyAlignment="1" applyProtection="1">
      <alignment horizontal="center" vertical="center"/>
    </xf>
    <xf numFmtId="0" fontId="34" fillId="3" borderId="1" xfId="0" applyFont="1" applyFill="1" applyBorder="1" applyAlignment="1" applyProtection="1">
      <alignment horizontal="center" vertical="center"/>
    </xf>
    <xf numFmtId="1" fontId="35" fillId="6" borderId="2" xfId="0" applyNumberFormat="1" applyFont="1" applyFill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/>
    </xf>
    <xf numFmtId="1" fontId="35" fillId="7" borderId="1" xfId="0" applyNumberFormat="1" applyFont="1" applyFill="1" applyBorder="1" applyAlignment="1" applyProtection="1">
      <alignment horizontal="center" vertical="center"/>
    </xf>
    <xf numFmtId="1" fontId="12" fillId="3" borderId="1" xfId="0" applyNumberFormat="1" applyFont="1" applyFill="1" applyBorder="1" applyAlignment="1" applyProtection="1">
      <alignment horizontal="center" vertical="center"/>
    </xf>
    <xf numFmtId="1" fontId="5" fillId="7" borderId="1" xfId="0" applyNumberFormat="1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49" fontId="37" fillId="0" borderId="11" xfId="0" quotePrefix="1" applyNumberFormat="1" applyFont="1" applyBorder="1" applyAlignment="1">
      <alignment horizontal="center" vertical="center" wrapText="1"/>
    </xf>
    <xf numFmtId="49" fontId="37" fillId="0" borderId="1" xfId="0" quotePrefix="1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6" fillId="7" borderId="1" xfId="0" applyFont="1" applyFill="1" applyBorder="1" applyAlignment="1" applyProtection="1">
      <alignment horizontal="center" vertical="center"/>
    </xf>
    <xf numFmtId="0" fontId="18" fillId="7" borderId="1" xfId="0" applyFont="1" applyFill="1" applyBorder="1" applyAlignment="1" applyProtection="1">
      <alignment horizontal="center" vertical="center"/>
    </xf>
    <xf numFmtId="1" fontId="16" fillId="7" borderId="1" xfId="0" applyNumberFormat="1" applyFont="1" applyFill="1" applyBorder="1" applyAlignment="1" applyProtection="1">
      <alignment horizontal="center" vertical="center"/>
    </xf>
    <xf numFmtId="164" fontId="17" fillId="7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Protection="1"/>
    <xf numFmtId="0" fontId="6" fillId="7" borderId="1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1" fontId="12" fillId="7" borderId="1" xfId="0" applyNumberFormat="1" applyFont="1" applyFill="1" applyBorder="1" applyAlignment="1" applyProtection="1">
      <alignment horizontal="center"/>
    </xf>
    <xf numFmtId="164" fontId="11" fillId="7" borderId="1" xfId="0" applyNumberFormat="1" applyFont="1" applyFill="1" applyBorder="1" applyAlignment="1" applyProtection="1">
      <alignment horizontal="left" indent="1"/>
    </xf>
    <xf numFmtId="164" fontId="5" fillId="7" borderId="1" xfId="0" applyNumberFormat="1" applyFont="1" applyFill="1" applyBorder="1" applyAlignment="1" applyProtection="1">
      <alignment vertical="center"/>
    </xf>
    <xf numFmtId="1" fontId="5" fillId="7" borderId="1" xfId="0" applyNumberFormat="1" applyFont="1" applyFill="1" applyBorder="1" applyAlignment="1" applyProtection="1">
      <alignment vertical="center"/>
    </xf>
    <xf numFmtId="1" fontId="6" fillId="5" borderId="1" xfId="0" applyNumberFormat="1" applyFont="1" applyFill="1" applyBorder="1" applyProtection="1"/>
    <xf numFmtId="164" fontId="6" fillId="5" borderId="1" xfId="0" applyNumberFormat="1" applyFont="1" applyFill="1" applyBorder="1" applyProtection="1"/>
    <xf numFmtId="0" fontId="16" fillId="2" borderId="1" xfId="0" applyFont="1" applyFill="1" applyBorder="1" applyAlignment="1" applyProtection="1">
      <alignment horizontal="center" vertical="center"/>
    </xf>
    <xf numFmtId="0" fontId="15" fillId="7" borderId="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6" fillId="2" borderId="8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horizontal="center" vertical="center"/>
    </xf>
    <xf numFmtId="0" fontId="33" fillId="7" borderId="2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16" fillId="7" borderId="8" xfId="0" applyFont="1" applyFill="1" applyBorder="1" applyAlignment="1" applyProtection="1">
      <alignment horizontal="center" vertical="center"/>
    </xf>
    <xf numFmtId="0" fontId="16" fillId="7" borderId="10" xfId="0" applyFont="1" applyFill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4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1" fontId="13" fillId="7" borderId="8" xfId="0" applyNumberFormat="1" applyFont="1" applyFill="1" applyBorder="1" applyAlignment="1" applyProtection="1">
      <alignment horizontal="center"/>
    </xf>
    <xf numFmtId="1" fontId="13" fillId="7" borderId="10" xfId="0" applyNumberFormat="1" applyFont="1" applyFill="1" applyBorder="1" applyAlignment="1" applyProtection="1">
      <alignment horizontal="center"/>
    </xf>
    <xf numFmtId="2" fontId="13" fillId="7" borderId="8" xfId="0" applyNumberFormat="1" applyFont="1" applyFill="1" applyBorder="1" applyAlignment="1" applyProtection="1">
      <alignment horizontal="center" vertical="center"/>
    </xf>
    <xf numFmtId="2" fontId="13" fillId="7" borderId="10" xfId="0" applyNumberFormat="1" applyFont="1" applyFill="1" applyBorder="1" applyAlignment="1" applyProtection="1">
      <alignment horizontal="center" vertical="center"/>
    </xf>
    <xf numFmtId="2" fontId="13" fillId="5" borderId="8" xfId="0" applyNumberFormat="1" applyFont="1" applyFill="1" applyBorder="1" applyAlignment="1" applyProtection="1">
      <alignment horizontal="center" vertical="center"/>
    </xf>
    <xf numFmtId="2" fontId="13" fillId="5" borderId="10" xfId="0" applyNumberFormat="1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/>
    </xf>
    <xf numFmtId="0" fontId="13" fillId="5" borderId="10" xfId="0" applyFont="1" applyFill="1" applyBorder="1" applyAlignment="1" applyProtection="1">
      <alignment horizontal="center"/>
    </xf>
    <xf numFmtId="0" fontId="2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G18" sqref="G18"/>
    </sheetView>
  </sheetViews>
  <sheetFormatPr defaultRowHeight="15"/>
  <cols>
    <col min="1" max="1" width="8.5703125" customWidth="1"/>
    <col min="2" max="2" width="8.5703125" style="87" customWidth="1"/>
    <col min="3" max="3" width="8.5703125" customWidth="1"/>
    <col min="4" max="12" width="9.5703125" customWidth="1"/>
    <col min="13" max="13" width="17.7109375" style="32" customWidth="1"/>
  </cols>
  <sheetData>
    <row r="1" spans="1:13" ht="15.75">
      <c r="A1" s="1" t="s">
        <v>16</v>
      </c>
      <c r="B1" s="1"/>
      <c r="C1" s="1"/>
      <c r="D1" s="1"/>
      <c r="E1" s="122" t="s">
        <v>17</v>
      </c>
      <c r="F1" s="122"/>
      <c r="G1" s="122"/>
      <c r="H1" s="122"/>
      <c r="I1" s="122"/>
      <c r="J1" s="122"/>
      <c r="K1" s="122"/>
      <c r="L1" s="122"/>
    </row>
    <row r="2" spans="1:13" ht="16.5">
      <c r="A2" s="1" t="s">
        <v>19</v>
      </c>
      <c r="B2" s="1"/>
      <c r="C2" s="1"/>
      <c r="D2" s="1"/>
      <c r="E2" s="123" t="s">
        <v>18</v>
      </c>
      <c r="F2" s="123"/>
      <c r="G2" s="123"/>
      <c r="H2" s="123"/>
      <c r="I2" s="123"/>
      <c r="J2" s="123"/>
      <c r="K2" s="123"/>
      <c r="L2" s="123"/>
    </row>
    <row r="3" spans="1:13" ht="22.5" customHeight="1">
      <c r="A3" s="124" t="s">
        <v>115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3" ht="15" customHeight="1">
      <c r="A4" s="125" t="s">
        <v>34</v>
      </c>
      <c r="B4" s="125" t="s">
        <v>4</v>
      </c>
      <c r="C4" s="125" t="s">
        <v>6</v>
      </c>
      <c r="D4" s="125" t="s">
        <v>57</v>
      </c>
      <c r="E4" s="125" t="s">
        <v>5</v>
      </c>
      <c r="F4" s="125"/>
      <c r="G4" s="125"/>
      <c r="H4" s="125"/>
      <c r="I4" s="125"/>
      <c r="J4" s="125"/>
      <c r="K4" s="125"/>
      <c r="L4" s="125"/>
      <c r="M4" s="119" t="s">
        <v>66</v>
      </c>
    </row>
    <row r="5" spans="1:13" ht="15" customHeight="1">
      <c r="A5" s="125"/>
      <c r="B5" s="125"/>
      <c r="C5" s="125"/>
      <c r="D5" s="125"/>
      <c r="E5" s="125" t="s">
        <v>7</v>
      </c>
      <c r="F5" s="125"/>
      <c r="G5" s="125" t="s">
        <v>8</v>
      </c>
      <c r="H5" s="125"/>
      <c r="I5" s="125" t="s">
        <v>9</v>
      </c>
      <c r="J5" s="125"/>
      <c r="K5" s="125" t="s">
        <v>53</v>
      </c>
      <c r="L5" s="125"/>
      <c r="M5" s="120"/>
    </row>
    <row r="6" spans="1:13" ht="15" customHeight="1">
      <c r="A6" s="125"/>
      <c r="B6" s="125"/>
      <c r="C6" s="125"/>
      <c r="D6" s="125"/>
      <c r="E6" s="15" t="s">
        <v>0</v>
      </c>
      <c r="F6" s="27" t="s">
        <v>1</v>
      </c>
      <c r="G6" s="16" t="s">
        <v>0</v>
      </c>
      <c r="H6" s="27" t="s">
        <v>1</v>
      </c>
      <c r="I6" s="16" t="s">
        <v>0</v>
      </c>
      <c r="J6" s="27" t="s">
        <v>1</v>
      </c>
      <c r="K6" s="16" t="s">
        <v>0</v>
      </c>
      <c r="L6" s="27" t="s">
        <v>1</v>
      </c>
      <c r="M6" s="121"/>
    </row>
    <row r="7" spans="1:13" ht="15" customHeight="1">
      <c r="A7" s="126" t="s">
        <v>36</v>
      </c>
      <c r="B7" s="79" t="s">
        <v>10</v>
      </c>
      <c r="C7" s="40">
        <v>36</v>
      </c>
      <c r="D7" s="26" t="s">
        <v>103</v>
      </c>
      <c r="E7" s="26">
        <v>15</v>
      </c>
      <c r="F7" s="20">
        <f t="shared" ref="F7:F36" si="0">E7/C7*100</f>
        <v>41.666666666666671</v>
      </c>
      <c r="G7" s="26">
        <v>19</v>
      </c>
      <c r="H7" s="20">
        <f t="shared" ref="H7:H36" si="1">G7/C7*100</f>
        <v>52.777777777777779</v>
      </c>
      <c r="I7" s="26">
        <f>C7-E7-G7</f>
        <v>2</v>
      </c>
      <c r="J7" s="20">
        <f t="shared" ref="J7:J36" si="2">I7/C7*100</f>
        <v>5.5555555555555554</v>
      </c>
      <c r="K7" s="26"/>
      <c r="L7" s="20">
        <f t="shared" ref="L7:L36" si="3">K7/C7*100</f>
        <v>0</v>
      </c>
      <c r="M7" s="62"/>
    </row>
    <row r="8" spans="1:13" ht="15" customHeight="1">
      <c r="A8" s="126"/>
      <c r="B8" s="75" t="s">
        <v>11</v>
      </c>
      <c r="C8" s="40">
        <v>35</v>
      </c>
      <c r="D8" s="21" t="s">
        <v>55</v>
      </c>
      <c r="E8" s="26">
        <v>1</v>
      </c>
      <c r="F8" s="20">
        <f t="shared" si="0"/>
        <v>2.8571428571428572</v>
      </c>
      <c r="G8" s="26">
        <v>8</v>
      </c>
      <c r="H8" s="20">
        <f t="shared" si="1"/>
        <v>22.857142857142858</v>
      </c>
      <c r="I8" s="26">
        <f>C8-E8-G8</f>
        <v>26</v>
      </c>
      <c r="J8" s="20">
        <f t="shared" si="2"/>
        <v>74.285714285714292</v>
      </c>
      <c r="K8" s="26">
        <v>7</v>
      </c>
      <c r="L8" s="20">
        <f t="shared" si="3"/>
        <v>20</v>
      </c>
      <c r="M8" s="62"/>
    </row>
    <row r="9" spans="1:13" ht="15" customHeight="1">
      <c r="A9" s="127" t="s">
        <v>96</v>
      </c>
      <c r="B9" s="127"/>
      <c r="C9" s="22">
        <f>C7+C8</f>
        <v>71</v>
      </c>
      <c r="D9" s="22"/>
      <c r="E9" s="23">
        <f>E7+E8</f>
        <v>16</v>
      </c>
      <c r="F9" s="20">
        <f t="shared" si="0"/>
        <v>22.535211267605636</v>
      </c>
      <c r="G9" s="23">
        <f>G7+G8</f>
        <v>27</v>
      </c>
      <c r="H9" s="20">
        <f t="shared" si="1"/>
        <v>38.028169014084504</v>
      </c>
      <c r="I9" s="23">
        <f>I7+I8</f>
        <v>28</v>
      </c>
      <c r="J9" s="20">
        <f t="shared" si="2"/>
        <v>39.436619718309856</v>
      </c>
      <c r="K9" s="23">
        <f>K7+K8</f>
        <v>7</v>
      </c>
      <c r="L9" s="20">
        <f t="shared" si="3"/>
        <v>9.8591549295774641</v>
      </c>
      <c r="M9" s="53"/>
    </row>
    <row r="10" spans="1:13" ht="15" customHeight="1">
      <c r="A10" s="126" t="s">
        <v>35</v>
      </c>
      <c r="B10" s="79" t="s">
        <v>10</v>
      </c>
      <c r="C10" s="40">
        <v>36</v>
      </c>
      <c r="D10" s="26" t="s">
        <v>97</v>
      </c>
      <c r="E10" s="21">
        <v>13</v>
      </c>
      <c r="F10" s="20">
        <f t="shared" si="0"/>
        <v>36.111111111111107</v>
      </c>
      <c r="G10" s="21">
        <v>21</v>
      </c>
      <c r="H10" s="20">
        <f t="shared" si="1"/>
        <v>58.333333333333336</v>
      </c>
      <c r="I10" s="26">
        <f>C10-E10-G10</f>
        <v>2</v>
      </c>
      <c r="J10" s="20">
        <f t="shared" si="2"/>
        <v>5.5555555555555554</v>
      </c>
      <c r="K10" s="26"/>
      <c r="L10" s="20">
        <f t="shared" si="3"/>
        <v>0</v>
      </c>
      <c r="M10" s="62"/>
    </row>
    <row r="11" spans="1:13" ht="15" customHeight="1">
      <c r="A11" s="126"/>
      <c r="B11" s="75" t="s">
        <v>11</v>
      </c>
      <c r="C11" s="40">
        <v>35</v>
      </c>
      <c r="D11" s="26" t="s">
        <v>97</v>
      </c>
      <c r="E11" s="21"/>
      <c r="F11" s="20">
        <f t="shared" si="0"/>
        <v>0</v>
      </c>
      <c r="G11" s="21">
        <v>6</v>
      </c>
      <c r="H11" s="20">
        <f t="shared" si="1"/>
        <v>17.142857142857142</v>
      </c>
      <c r="I11" s="26">
        <f>C11-E11-G11</f>
        <v>29</v>
      </c>
      <c r="J11" s="20">
        <f t="shared" si="2"/>
        <v>82.857142857142861</v>
      </c>
      <c r="K11" s="26">
        <v>3</v>
      </c>
      <c r="L11" s="20">
        <f t="shared" si="3"/>
        <v>8.5714285714285712</v>
      </c>
      <c r="M11" s="62"/>
    </row>
    <row r="12" spans="1:13" ht="15" customHeight="1">
      <c r="A12" s="127" t="s">
        <v>96</v>
      </c>
      <c r="B12" s="127"/>
      <c r="C12" s="22">
        <f>C10+C11</f>
        <v>71</v>
      </c>
      <c r="D12" s="22"/>
      <c r="E12" s="23">
        <f>E10+E11</f>
        <v>13</v>
      </c>
      <c r="F12" s="20">
        <f t="shared" si="0"/>
        <v>18.30985915492958</v>
      </c>
      <c r="G12" s="23">
        <f>G10+G11</f>
        <v>27</v>
      </c>
      <c r="H12" s="20">
        <f t="shared" si="1"/>
        <v>38.028169014084504</v>
      </c>
      <c r="I12" s="23">
        <f>I10+I11</f>
        <v>31</v>
      </c>
      <c r="J12" s="20">
        <f t="shared" si="2"/>
        <v>43.661971830985912</v>
      </c>
      <c r="K12" s="23">
        <f>K10+K11</f>
        <v>3</v>
      </c>
      <c r="L12" s="20">
        <f t="shared" si="3"/>
        <v>4.225352112676056</v>
      </c>
      <c r="M12" s="53"/>
    </row>
    <row r="13" spans="1:13" ht="15" customHeight="1">
      <c r="A13" s="126" t="s">
        <v>37</v>
      </c>
      <c r="B13" s="79" t="s">
        <v>10</v>
      </c>
      <c r="C13" s="40">
        <v>36</v>
      </c>
      <c r="D13" s="26" t="s">
        <v>106</v>
      </c>
      <c r="E13" s="21"/>
      <c r="F13" s="20">
        <f t="shared" si="0"/>
        <v>0</v>
      </c>
      <c r="G13" s="21"/>
      <c r="H13" s="20">
        <f t="shared" si="1"/>
        <v>0</v>
      </c>
      <c r="I13" s="26">
        <f>C13-E13-G13</f>
        <v>36</v>
      </c>
      <c r="J13" s="20">
        <f t="shared" si="2"/>
        <v>100</v>
      </c>
      <c r="K13" s="26"/>
      <c r="L13" s="20">
        <f t="shared" si="3"/>
        <v>0</v>
      </c>
      <c r="M13" s="62"/>
    </row>
    <row r="14" spans="1:13" ht="15" customHeight="1">
      <c r="A14" s="126"/>
      <c r="B14" s="75" t="s">
        <v>11</v>
      </c>
      <c r="C14" s="40">
        <v>35</v>
      </c>
      <c r="D14" s="26" t="s">
        <v>106</v>
      </c>
      <c r="E14" s="21"/>
      <c r="F14" s="20">
        <f t="shared" si="0"/>
        <v>0</v>
      </c>
      <c r="G14" s="21"/>
      <c r="H14" s="20">
        <f t="shared" si="1"/>
        <v>0</v>
      </c>
      <c r="I14" s="26">
        <f>C14-E14-G14</f>
        <v>35</v>
      </c>
      <c r="J14" s="20">
        <f t="shared" si="2"/>
        <v>100</v>
      </c>
      <c r="K14" s="26"/>
      <c r="L14" s="20">
        <f t="shared" si="3"/>
        <v>0</v>
      </c>
      <c r="M14" s="62"/>
    </row>
    <row r="15" spans="1:13" ht="15" customHeight="1">
      <c r="A15" s="127" t="s">
        <v>96</v>
      </c>
      <c r="B15" s="127"/>
      <c r="C15" s="22">
        <f>C13+C14</f>
        <v>71</v>
      </c>
      <c r="D15" s="22"/>
      <c r="E15" s="23">
        <f>E13+E14</f>
        <v>0</v>
      </c>
      <c r="F15" s="20">
        <f t="shared" si="0"/>
        <v>0</v>
      </c>
      <c r="G15" s="23">
        <f>G13+G14</f>
        <v>0</v>
      </c>
      <c r="H15" s="20">
        <f t="shared" si="1"/>
        <v>0</v>
      </c>
      <c r="I15" s="23">
        <f>I13+I14</f>
        <v>71</v>
      </c>
      <c r="J15" s="20">
        <f t="shared" si="2"/>
        <v>100</v>
      </c>
      <c r="K15" s="23">
        <f>K13+K14</f>
        <v>0</v>
      </c>
      <c r="L15" s="20">
        <f t="shared" si="3"/>
        <v>0</v>
      </c>
      <c r="M15" s="53"/>
    </row>
    <row r="16" spans="1:13" ht="15" customHeight="1">
      <c r="A16" s="126" t="s">
        <v>95</v>
      </c>
      <c r="B16" s="79" t="s">
        <v>10</v>
      </c>
      <c r="C16" s="40">
        <v>36</v>
      </c>
      <c r="D16" s="26" t="s">
        <v>56</v>
      </c>
      <c r="E16" s="28">
        <v>14</v>
      </c>
      <c r="F16" s="20">
        <f t="shared" si="0"/>
        <v>38.888888888888893</v>
      </c>
      <c r="G16" s="29">
        <v>20</v>
      </c>
      <c r="H16" s="20">
        <f t="shared" si="1"/>
        <v>55.555555555555557</v>
      </c>
      <c r="I16" s="96">
        <f>C16-E16-G16</f>
        <v>2</v>
      </c>
      <c r="J16" s="20">
        <f t="shared" si="2"/>
        <v>5.5555555555555554</v>
      </c>
      <c r="K16" s="26"/>
      <c r="L16" s="20">
        <f t="shared" si="3"/>
        <v>0</v>
      </c>
      <c r="M16" s="62"/>
    </row>
    <row r="17" spans="1:13" ht="15" customHeight="1">
      <c r="A17" s="126"/>
      <c r="B17" s="75" t="s">
        <v>11</v>
      </c>
      <c r="C17" s="40">
        <v>35</v>
      </c>
      <c r="D17" s="26" t="s">
        <v>56</v>
      </c>
      <c r="E17" s="28">
        <v>1</v>
      </c>
      <c r="F17" s="20">
        <f t="shared" si="0"/>
        <v>2.8571428571428572</v>
      </c>
      <c r="G17" s="29">
        <v>10</v>
      </c>
      <c r="H17" s="20">
        <f t="shared" si="1"/>
        <v>28.571428571428569</v>
      </c>
      <c r="I17" s="96">
        <f>C17-E17-G17</f>
        <v>24</v>
      </c>
      <c r="J17" s="20">
        <f t="shared" si="2"/>
        <v>68.571428571428569</v>
      </c>
      <c r="K17" s="26">
        <v>2</v>
      </c>
      <c r="L17" s="20">
        <f t="shared" si="3"/>
        <v>5.7142857142857144</v>
      </c>
      <c r="M17" s="62"/>
    </row>
    <row r="18" spans="1:13" ht="15" customHeight="1">
      <c r="A18" s="127" t="s">
        <v>96</v>
      </c>
      <c r="B18" s="127"/>
      <c r="C18" s="22">
        <f>C16+C17</f>
        <v>71</v>
      </c>
      <c r="D18" s="22"/>
      <c r="E18" s="24">
        <f>E16+E17</f>
        <v>15</v>
      </c>
      <c r="F18" s="20">
        <f t="shared" si="0"/>
        <v>21.12676056338028</v>
      </c>
      <c r="G18" s="24">
        <f>G16+G17</f>
        <v>30</v>
      </c>
      <c r="H18" s="20">
        <f t="shared" si="1"/>
        <v>42.25352112676056</v>
      </c>
      <c r="I18" s="24">
        <f>I16+I17</f>
        <v>26</v>
      </c>
      <c r="J18" s="20">
        <f t="shared" si="2"/>
        <v>36.619718309859159</v>
      </c>
      <c r="K18" s="24">
        <f>K16+K17</f>
        <v>2</v>
      </c>
      <c r="L18" s="20">
        <f t="shared" si="3"/>
        <v>2.8169014084507045</v>
      </c>
      <c r="M18" s="53"/>
    </row>
    <row r="19" spans="1:13" ht="15" customHeight="1">
      <c r="A19" s="126" t="s">
        <v>94</v>
      </c>
      <c r="B19" s="79" t="s">
        <v>10</v>
      </c>
      <c r="C19" s="40">
        <v>36</v>
      </c>
      <c r="D19" s="26" t="s">
        <v>56</v>
      </c>
      <c r="E19" s="28">
        <v>13</v>
      </c>
      <c r="F19" s="20">
        <f t="shared" si="0"/>
        <v>36.111111111111107</v>
      </c>
      <c r="G19" s="29">
        <v>21</v>
      </c>
      <c r="H19" s="20">
        <f t="shared" si="1"/>
        <v>58.333333333333336</v>
      </c>
      <c r="I19" s="96">
        <f>C19-E19-G19</f>
        <v>2</v>
      </c>
      <c r="J19" s="20">
        <f t="shared" si="2"/>
        <v>5.5555555555555554</v>
      </c>
      <c r="K19" s="26"/>
      <c r="L19" s="20">
        <f t="shared" si="3"/>
        <v>0</v>
      </c>
      <c r="M19" s="62"/>
    </row>
    <row r="20" spans="1:13" ht="15" customHeight="1">
      <c r="A20" s="126"/>
      <c r="B20" s="75" t="s">
        <v>11</v>
      </c>
      <c r="C20" s="40">
        <v>35</v>
      </c>
      <c r="D20" s="26" t="s">
        <v>56</v>
      </c>
      <c r="E20" s="28"/>
      <c r="F20" s="20">
        <f t="shared" si="0"/>
        <v>0</v>
      </c>
      <c r="G20" s="29">
        <v>6</v>
      </c>
      <c r="H20" s="20">
        <f t="shared" si="1"/>
        <v>17.142857142857142</v>
      </c>
      <c r="I20" s="96">
        <f>C20-E20-G20</f>
        <v>29</v>
      </c>
      <c r="J20" s="20">
        <f t="shared" si="2"/>
        <v>82.857142857142861</v>
      </c>
      <c r="K20" s="26">
        <v>3</v>
      </c>
      <c r="L20" s="20">
        <f t="shared" si="3"/>
        <v>8.5714285714285712</v>
      </c>
      <c r="M20" s="62"/>
    </row>
    <row r="21" spans="1:13" ht="15" customHeight="1">
      <c r="A21" s="127" t="s">
        <v>96</v>
      </c>
      <c r="B21" s="127"/>
      <c r="C21" s="22">
        <f>C19+C20</f>
        <v>71</v>
      </c>
      <c r="D21" s="22"/>
      <c r="E21" s="23">
        <f>E19+E20</f>
        <v>13</v>
      </c>
      <c r="F21" s="20">
        <f t="shared" si="0"/>
        <v>18.30985915492958</v>
      </c>
      <c r="G21" s="23">
        <f>G19+G20</f>
        <v>27</v>
      </c>
      <c r="H21" s="20">
        <f t="shared" si="1"/>
        <v>38.028169014084504</v>
      </c>
      <c r="I21" s="24">
        <f>I19+I20</f>
        <v>31</v>
      </c>
      <c r="J21" s="20">
        <f t="shared" si="2"/>
        <v>43.661971830985912</v>
      </c>
      <c r="K21" s="23">
        <f>K19+K20</f>
        <v>3</v>
      </c>
      <c r="L21" s="20">
        <f t="shared" si="3"/>
        <v>4.225352112676056</v>
      </c>
      <c r="M21" s="53"/>
    </row>
    <row r="22" spans="1:13" ht="15" customHeight="1">
      <c r="A22" s="126" t="s">
        <v>38</v>
      </c>
      <c r="B22" s="79" t="s">
        <v>10</v>
      </c>
      <c r="C22" s="40">
        <v>36</v>
      </c>
      <c r="D22" s="26" t="s">
        <v>104</v>
      </c>
      <c r="E22" s="26">
        <v>4</v>
      </c>
      <c r="F22" s="20">
        <f t="shared" si="0"/>
        <v>11.111111111111111</v>
      </c>
      <c r="G22" s="26">
        <v>25</v>
      </c>
      <c r="H22" s="20">
        <f t="shared" si="1"/>
        <v>69.444444444444443</v>
      </c>
      <c r="I22" s="26">
        <f>C22-E22-G22</f>
        <v>7</v>
      </c>
      <c r="J22" s="20">
        <f t="shared" si="2"/>
        <v>19.444444444444446</v>
      </c>
      <c r="K22" s="26"/>
      <c r="L22" s="20">
        <f t="shared" si="3"/>
        <v>0</v>
      </c>
      <c r="M22" s="77"/>
    </row>
    <row r="23" spans="1:13" ht="15" customHeight="1">
      <c r="A23" s="126"/>
      <c r="B23" s="75" t="s">
        <v>11</v>
      </c>
      <c r="C23" s="40">
        <v>35</v>
      </c>
      <c r="D23" s="26" t="s">
        <v>30</v>
      </c>
      <c r="E23" s="21"/>
      <c r="F23" s="20">
        <f t="shared" si="0"/>
        <v>0</v>
      </c>
      <c r="G23" s="21">
        <v>8</v>
      </c>
      <c r="H23" s="20">
        <f t="shared" si="1"/>
        <v>22.857142857142858</v>
      </c>
      <c r="I23" s="26">
        <f>C23-E23-G23</f>
        <v>27</v>
      </c>
      <c r="J23" s="20">
        <f t="shared" si="2"/>
        <v>77.142857142857153</v>
      </c>
      <c r="K23" s="21">
        <v>7</v>
      </c>
      <c r="L23" s="20">
        <f t="shared" si="3"/>
        <v>20</v>
      </c>
      <c r="M23" s="77"/>
    </row>
    <row r="24" spans="1:13" ht="15" customHeight="1">
      <c r="A24" s="127" t="s">
        <v>96</v>
      </c>
      <c r="B24" s="127"/>
      <c r="C24" s="22">
        <f>C22+C23</f>
        <v>71</v>
      </c>
      <c r="D24" s="22"/>
      <c r="E24" s="22">
        <f>E22+E23</f>
        <v>4</v>
      </c>
      <c r="F24" s="20">
        <f t="shared" si="0"/>
        <v>5.6338028169014089</v>
      </c>
      <c r="G24" s="22">
        <f>G22+G23</f>
        <v>33</v>
      </c>
      <c r="H24" s="20">
        <f t="shared" si="1"/>
        <v>46.478873239436616</v>
      </c>
      <c r="I24" s="22">
        <f>I22+I23</f>
        <v>34</v>
      </c>
      <c r="J24" s="20">
        <f t="shared" si="2"/>
        <v>47.887323943661968</v>
      </c>
      <c r="K24" s="22">
        <f>K22+K23</f>
        <v>7</v>
      </c>
      <c r="L24" s="20">
        <f t="shared" si="3"/>
        <v>9.8591549295774641</v>
      </c>
      <c r="M24" s="53"/>
    </row>
    <row r="25" spans="1:13" s="8" customFormat="1" ht="15" customHeight="1">
      <c r="A25" s="126" t="s">
        <v>39</v>
      </c>
      <c r="B25" s="75" t="s">
        <v>10</v>
      </c>
      <c r="C25" s="40">
        <v>36</v>
      </c>
      <c r="D25" s="26" t="s">
        <v>58</v>
      </c>
      <c r="E25" s="26">
        <v>12</v>
      </c>
      <c r="F25" s="20">
        <f t="shared" si="0"/>
        <v>33.333333333333329</v>
      </c>
      <c r="G25" s="26">
        <v>18</v>
      </c>
      <c r="H25" s="20">
        <f t="shared" si="1"/>
        <v>50</v>
      </c>
      <c r="I25" s="26">
        <f>C25-E25-G25</f>
        <v>6</v>
      </c>
      <c r="J25" s="20">
        <f t="shared" si="2"/>
        <v>16.666666666666664</v>
      </c>
      <c r="K25" s="26"/>
      <c r="L25" s="20">
        <f t="shared" si="3"/>
        <v>0</v>
      </c>
      <c r="M25" s="77"/>
    </row>
    <row r="26" spans="1:13" s="8" customFormat="1" ht="15" customHeight="1">
      <c r="A26" s="126"/>
      <c r="B26" s="75" t="s">
        <v>11</v>
      </c>
      <c r="C26" s="40">
        <v>35</v>
      </c>
      <c r="D26" s="26" t="s">
        <v>58</v>
      </c>
      <c r="E26" s="21">
        <v>1</v>
      </c>
      <c r="F26" s="20">
        <f t="shared" si="0"/>
        <v>2.8571428571428572</v>
      </c>
      <c r="G26" s="21">
        <v>12</v>
      </c>
      <c r="H26" s="20">
        <f t="shared" si="1"/>
        <v>34.285714285714285</v>
      </c>
      <c r="I26" s="26">
        <f>C26-E26-G26</f>
        <v>22</v>
      </c>
      <c r="J26" s="20">
        <f t="shared" si="2"/>
        <v>62.857142857142854</v>
      </c>
      <c r="K26" s="21">
        <v>3</v>
      </c>
      <c r="L26" s="20">
        <f t="shared" si="3"/>
        <v>8.5714285714285712</v>
      </c>
      <c r="M26" s="77"/>
    </row>
    <row r="27" spans="1:13" s="8" customFormat="1" ht="15" customHeight="1">
      <c r="A27" s="127" t="s">
        <v>96</v>
      </c>
      <c r="B27" s="127"/>
      <c r="C27" s="22">
        <f>C25+C26</f>
        <v>71</v>
      </c>
      <c r="D27" s="22"/>
      <c r="E27" s="22">
        <f>E25+E26</f>
        <v>13</v>
      </c>
      <c r="F27" s="20">
        <f t="shared" si="0"/>
        <v>18.30985915492958</v>
      </c>
      <c r="G27" s="22">
        <f>G25+G26</f>
        <v>30</v>
      </c>
      <c r="H27" s="20">
        <f t="shared" si="1"/>
        <v>42.25352112676056</v>
      </c>
      <c r="I27" s="22">
        <f>I25+I26</f>
        <v>28</v>
      </c>
      <c r="J27" s="20">
        <f t="shared" si="2"/>
        <v>39.436619718309856</v>
      </c>
      <c r="K27" s="22">
        <f>K25+K26</f>
        <v>3</v>
      </c>
      <c r="L27" s="20">
        <f t="shared" si="3"/>
        <v>4.225352112676056</v>
      </c>
      <c r="M27" s="53"/>
    </row>
    <row r="28" spans="1:13" s="8" customFormat="1" ht="15" customHeight="1">
      <c r="A28" s="126" t="s">
        <v>40</v>
      </c>
      <c r="B28" s="75" t="s">
        <v>10</v>
      </c>
      <c r="C28" s="40">
        <v>36</v>
      </c>
      <c r="D28" s="26" t="s">
        <v>58</v>
      </c>
      <c r="E28" s="26">
        <v>8</v>
      </c>
      <c r="F28" s="20">
        <f t="shared" si="0"/>
        <v>22.222222222222221</v>
      </c>
      <c r="G28" s="26">
        <v>21</v>
      </c>
      <c r="H28" s="20">
        <f t="shared" si="1"/>
        <v>58.333333333333336</v>
      </c>
      <c r="I28" s="26">
        <f>C28-E28-G28</f>
        <v>7</v>
      </c>
      <c r="J28" s="20">
        <f t="shared" si="2"/>
        <v>19.444444444444446</v>
      </c>
      <c r="K28" s="26"/>
      <c r="L28" s="20">
        <f t="shared" si="3"/>
        <v>0</v>
      </c>
      <c r="M28" s="77"/>
    </row>
    <row r="29" spans="1:13" s="8" customFormat="1" ht="15" customHeight="1">
      <c r="A29" s="126"/>
      <c r="B29" s="75" t="s">
        <v>11</v>
      </c>
      <c r="C29" s="40">
        <v>35</v>
      </c>
      <c r="D29" s="26" t="s">
        <v>104</v>
      </c>
      <c r="E29" s="21"/>
      <c r="F29" s="20">
        <f t="shared" si="0"/>
        <v>0</v>
      </c>
      <c r="G29" s="21">
        <v>15</v>
      </c>
      <c r="H29" s="20">
        <f t="shared" si="1"/>
        <v>42.857142857142854</v>
      </c>
      <c r="I29" s="26">
        <f>C29-E29-G29</f>
        <v>20</v>
      </c>
      <c r="J29" s="20">
        <f t="shared" si="2"/>
        <v>57.142857142857139</v>
      </c>
      <c r="K29" s="21">
        <v>2</v>
      </c>
      <c r="L29" s="20">
        <f t="shared" si="3"/>
        <v>5.7142857142857144</v>
      </c>
      <c r="M29" s="77"/>
    </row>
    <row r="30" spans="1:13" s="8" customFormat="1" ht="15" customHeight="1">
      <c r="A30" s="127" t="s">
        <v>96</v>
      </c>
      <c r="B30" s="127"/>
      <c r="C30" s="22">
        <f>C28+C29</f>
        <v>71</v>
      </c>
      <c r="D30" s="22"/>
      <c r="E30" s="22">
        <f>E28+E29</f>
        <v>8</v>
      </c>
      <c r="F30" s="20">
        <f t="shared" si="0"/>
        <v>11.267605633802818</v>
      </c>
      <c r="G30" s="22">
        <f>G28+G29</f>
        <v>36</v>
      </c>
      <c r="H30" s="20">
        <f t="shared" si="1"/>
        <v>50.704225352112672</v>
      </c>
      <c r="I30" s="22">
        <f>I28+I29</f>
        <v>27</v>
      </c>
      <c r="J30" s="20">
        <f t="shared" si="2"/>
        <v>38.028169014084504</v>
      </c>
      <c r="K30" s="22">
        <f>K28+K29</f>
        <v>2</v>
      </c>
      <c r="L30" s="20">
        <f t="shared" si="3"/>
        <v>2.8169014084507045</v>
      </c>
      <c r="M30" s="53"/>
    </row>
    <row r="31" spans="1:13" s="8" customFormat="1" ht="15" customHeight="1">
      <c r="A31" s="126" t="s">
        <v>41</v>
      </c>
      <c r="B31" s="75" t="s">
        <v>10</v>
      </c>
      <c r="C31" s="40">
        <v>36</v>
      </c>
      <c r="D31" s="26" t="s">
        <v>59</v>
      </c>
      <c r="E31" s="26">
        <v>5</v>
      </c>
      <c r="F31" s="20">
        <f t="shared" si="0"/>
        <v>13.888888888888889</v>
      </c>
      <c r="G31" s="26">
        <v>16</v>
      </c>
      <c r="H31" s="20">
        <f t="shared" si="1"/>
        <v>44.444444444444443</v>
      </c>
      <c r="I31" s="26">
        <f>C31-E31-G31</f>
        <v>15</v>
      </c>
      <c r="J31" s="20">
        <f t="shared" si="2"/>
        <v>41.666666666666671</v>
      </c>
      <c r="K31" s="26"/>
      <c r="L31" s="20">
        <f t="shared" si="3"/>
        <v>0</v>
      </c>
      <c r="M31" s="77"/>
    </row>
    <row r="32" spans="1:13" s="8" customFormat="1" ht="15" customHeight="1">
      <c r="A32" s="126"/>
      <c r="B32" s="75" t="s">
        <v>11</v>
      </c>
      <c r="C32" s="40">
        <v>35</v>
      </c>
      <c r="D32" s="26" t="s">
        <v>59</v>
      </c>
      <c r="E32" s="21"/>
      <c r="F32" s="20">
        <f t="shared" si="0"/>
        <v>0</v>
      </c>
      <c r="G32" s="21">
        <v>5</v>
      </c>
      <c r="H32" s="20">
        <f t="shared" si="1"/>
        <v>14.285714285714285</v>
      </c>
      <c r="I32" s="26">
        <f>C32-E32-G32</f>
        <v>30</v>
      </c>
      <c r="J32" s="20">
        <f t="shared" si="2"/>
        <v>85.714285714285708</v>
      </c>
      <c r="K32" s="21">
        <v>3</v>
      </c>
      <c r="L32" s="20">
        <f t="shared" si="3"/>
        <v>8.5714285714285712</v>
      </c>
      <c r="M32" s="77"/>
    </row>
    <row r="33" spans="1:13" s="8" customFormat="1" ht="15" customHeight="1">
      <c r="A33" s="127" t="s">
        <v>96</v>
      </c>
      <c r="B33" s="127"/>
      <c r="C33" s="22">
        <f>C31+C32</f>
        <v>71</v>
      </c>
      <c r="D33" s="22"/>
      <c r="E33" s="22">
        <f>E31+E32</f>
        <v>5</v>
      </c>
      <c r="F33" s="20">
        <f t="shared" si="0"/>
        <v>7.042253521126761</v>
      </c>
      <c r="G33" s="22">
        <f>G31+G32</f>
        <v>21</v>
      </c>
      <c r="H33" s="20">
        <f t="shared" si="1"/>
        <v>29.577464788732392</v>
      </c>
      <c r="I33" s="22">
        <f>I31+I32</f>
        <v>45</v>
      </c>
      <c r="J33" s="20">
        <f t="shared" si="2"/>
        <v>63.380281690140848</v>
      </c>
      <c r="K33" s="22">
        <f>K31+K32</f>
        <v>3</v>
      </c>
      <c r="L33" s="20">
        <f t="shared" si="3"/>
        <v>4.225352112676056</v>
      </c>
      <c r="M33" s="53"/>
    </row>
    <row r="34" spans="1:13" s="8" customFormat="1" ht="15" customHeight="1">
      <c r="A34" s="126" t="s">
        <v>42</v>
      </c>
      <c r="B34" s="75" t="s">
        <v>10</v>
      </c>
      <c r="C34" s="40">
        <v>36</v>
      </c>
      <c r="D34" s="26" t="s">
        <v>104</v>
      </c>
      <c r="E34" s="26">
        <v>15</v>
      </c>
      <c r="F34" s="20">
        <f t="shared" si="0"/>
        <v>41.666666666666671</v>
      </c>
      <c r="G34" s="26">
        <v>20</v>
      </c>
      <c r="H34" s="20">
        <f t="shared" si="1"/>
        <v>55.555555555555557</v>
      </c>
      <c r="I34" s="26">
        <f>C34-E34-G34</f>
        <v>1</v>
      </c>
      <c r="J34" s="20">
        <f t="shared" si="2"/>
        <v>2.7777777777777777</v>
      </c>
      <c r="K34" s="26"/>
      <c r="L34" s="20">
        <f t="shared" si="3"/>
        <v>0</v>
      </c>
      <c r="M34" s="77"/>
    </row>
    <row r="35" spans="1:13" s="8" customFormat="1" ht="15" customHeight="1">
      <c r="A35" s="126"/>
      <c r="B35" s="75" t="s">
        <v>11</v>
      </c>
      <c r="C35" s="40">
        <v>35</v>
      </c>
      <c r="D35" s="26" t="s">
        <v>104</v>
      </c>
      <c r="E35" s="21">
        <v>4</v>
      </c>
      <c r="F35" s="20">
        <f t="shared" si="0"/>
        <v>11.428571428571429</v>
      </c>
      <c r="G35" s="21">
        <v>19</v>
      </c>
      <c r="H35" s="20">
        <f t="shared" si="1"/>
        <v>54.285714285714285</v>
      </c>
      <c r="I35" s="26">
        <f>C35-E35-G35</f>
        <v>12</v>
      </c>
      <c r="J35" s="20">
        <f t="shared" si="2"/>
        <v>34.285714285714285</v>
      </c>
      <c r="K35" s="21"/>
      <c r="L35" s="20">
        <f t="shared" si="3"/>
        <v>0</v>
      </c>
      <c r="M35" s="77"/>
    </row>
    <row r="36" spans="1:13" s="8" customFormat="1" ht="15" customHeight="1">
      <c r="A36" s="127" t="s">
        <v>96</v>
      </c>
      <c r="B36" s="127"/>
      <c r="C36" s="31">
        <f>C34+C35</f>
        <v>71</v>
      </c>
      <c r="D36" s="31"/>
      <c r="E36" s="22">
        <f>E34+E35</f>
        <v>19</v>
      </c>
      <c r="F36" s="20">
        <f t="shared" si="0"/>
        <v>26.760563380281688</v>
      </c>
      <c r="G36" s="22">
        <f>G34+G35</f>
        <v>39</v>
      </c>
      <c r="H36" s="20">
        <f t="shared" si="1"/>
        <v>54.929577464788736</v>
      </c>
      <c r="I36" s="22">
        <f>I34+I35</f>
        <v>13</v>
      </c>
      <c r="J36" s="20">
        <f t="shared" si="2"/>
        <v>18.30985915492958</v>
      </c>
      <c r="K36" s="22">
        <f>K34+K35</f>
        <v>0</v>
      </c>
      <c r="L36" s="20">
        <f t="shared" si="3"/>
        <v>0</v>
      </c>
      <c r="M36" s="53"/>
    </row>
  </sheetData>
  <mergeCells count="33">
    <mergeCell ref="A36:B36"/>
    <mergeCell ref="A30:B30"/>
    <mergeCell ref="A33:B33"/>
    <mergeCell ref="A34:A35"/>
    <mergeCell ref="A31:A32"/>
    <mergeCell ref="A28:A29"/>
    <mergeCell ref="A7:A8"/>
    <mergeCell ref="A19:A20"/>
    <mergeCell ref="A9:B9"/>
    <mergeCell ref="A10:A11"/>
    <mergeCell ref="A12:B12"/>
    <mergeCell ref="A13:A14"/>
    <mergeCell ref="A15:B15"/>
    <mergeCell ref="A16:A17"/>
    <mergeCell ref="A18:B18"/>
    <mergeCell ref="A21:B21"/>
    <mergeCell ref="A22:A23"/>
    <mergeCell ref="A24:B24"/>
    <mergeCell ref="A25:A26"/>
    <mergeCell ref="A27:B27"/>
    <mergeCell ref="M4:M6"/>
    <mergeCell ref="E1:L1"/>
    <mergeCell ref="E2:L2"/>
    <mergeCell ref="A3:L3"/>
    <mergeCell ref="A4:A6"/>
    <mergeCell ref="B4:B6"/>
    <mergeCell ref="C4:C6"/>
    <mergeCell ref="D4:D6"/>
    <mergeCell ref="E4:L4"/>
    <mergeCell ref="E5:F5"/>
    <mergeCell ref="G5:H5"/>
    <mergeCell ref="I5:J5"/>
    <mergeCell ref="K5:L5"/>
  </mergeCells>
  <pageMargins left="0.73958333333333337" right="0.25" top="0.20833333333333301" bottom="0.55208333333333337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K7" sqref="K7"/>
    </sheetView>
  </sheetViews>
  <sheetFormatPr defaultRowHeight="15"/>
  <cols>
    <col min="1" max="1" width="8.5703125" customWidth="1"/>
    <col min="2" max="2" width="8.5703125" style="87" customWidth="1"/>
    <col min="3" max="3" width="8.5703125" customWidth="1"/>
    <col min="4" max="12" width="9.5703125" customWidth="1"/>
    <col min="13" max="13" width="17.7109375" style="32" customWidth="1"/>
  </cols>
  <sheetData>
    <row r="1" spans="1:13" ht="15.75">
      <c r="A1" s="1" t="s">
        <v>16</v>
      </c>
      <c r="B1" s="1"/>
      <c r="C1" s="1"/>
      <c r="D1" s="1"/>
      <c r="E1" s="122" t="s">
        <v>17</v>
      </c>
      <c r="F1" s="122"/>
      <c r="G1" s="122"/>
      <c r="H1" s="122"/>
      <c r="I1" s="122"/>
      <c r="J1" s="122"/>
      <c r="K1" s="122"/>
      <c r="L1" s="122"/>
    </row>
    <row r="2" spans="1:13" ht="16.5">
      <c r="A2" s="1" t="s">
        <v>19</v>
      </c>
      <c r="B2" s="1"/>
      <c r="C2" s="1"/>
      <c r="D2" s="1"/>
      <c r="E2" s="123" t="s">
        <v>18</v>
      </c>
      <c r="F2" s="123"/>
      <c r="G2" s="123"/>
      <c r="H2" s="123"/>
      <c r="I2" s="123"/>
      <c r="J2" s="123"/>
      <c r="K2" s="123"/>
      <c r="L2" s="123"/>
    </row>
    <row r="3" spans="1:13" ht="22.5" customHeight="1">
      <c r="A3" s="124" t="s">
        <v>114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3" ht="15" customHeight="1">
      <c r="A4" s="125" t="s">
        <v>34</v>
      </c>
      <c r="B4" s="125" t="s">
        <v>4</v>
      </c>
      <c r="C4" s="125" t="s">
        <v>6</v>
      </c>
      <c r="D4" s="125" t="s">
        <v>57</v>
      </c>
      <c r="E4" s="125" t="s">
        <v>5</v>
      </c>
      <c r="F4" s="125"/>
      <c r="G4" s="125"/>
      <c r="H4" s="125"/>
      <c r="I4" s="125"/>
      <c r="J4" s="125"/>
      <c r="K4" s="125"/>
      <c r="L4" s="125"/>
      <c r="M4" s="119" t="s">
        <v>66</v>
      </c>
    </row>
    <row r="5" spans="1:13" ht="15" customHeight="1">
      <c r="A5" s="125"/>
      <c r="B5" s="125"/>
      <c r="C5" s="125"/>
      <c r="D5" s="125"/>
      <c r="E5" s="125" t="s">
        <v>7</v>
      </c>
      <c r="F5" s="125"/>
      <c r="G5" s="125" t="s">
        <v>8</v>
      </c>
      <c r="H5" s="125"/>
      <c r="I5" s="125" t="s">
        <v>9</v>
      </c>
      <c r="J5" s="125"/>
      <c r="K5" s="125" t="s">
        <v>53</v>
      </c>
      <c r="L5" s="125"/>
      <c r="M5" s="120"/>
    </row>
    <row r="6" spans="1:13" ht="15" customHeight="1">
      <c r="A6" s="125"/>
      <c r="B6" s="125"/>
      <c r="C6" s="125"/>
      <c r="D6" s="125"/>
      <c r="E6" s="15" t="s">
        <v>0</v>
      </c>
      <c r="F6" s="27" t="s">
        <v>1</v>
      </c>
      <c r="G6" s="76" t="s">
        <v>0</v>
      </c>
      <c r="H6" s="27" t="s">
        <v>1</v>
      </c>
      <c r="I6" s="82" t="s">
        <v>0</v>
      </c>
      <c r="J6" s="27" t="s">
        <v>1</v>
      </c>
      <c r="K6" s="82" t="s">
        <v>0</v>
      </c>
      <c r="L6" s="27" t="s">
        <v>1</v>
      </c>
      <c r="M6" s="121"/>
    </row>
    <row r="7" spans="1:13" ht="15" customHeight="1">
      <c r="A7" s="126" t="s">
        <v>36</v>
      </c>
      <c r="B7" s="79" t="s">
        <v>12</v>
      </c>
      <c r="C7" s="103">
        <v>44</v>
      </c>
      <c r="D7" s="26" t="s">
        <v>55</v>
      </c>
      <c r="E7" s="26">
        <v>19</v>
      </c>
      <c r="F7" s="20">
        <f t="shared" ref="F7:F33" si="0">E7/C7*100</f>
        <v>43.18181818181818</v>
      </c>
      <c r="G7" s="26">
        <v>20</v>
      </c>
      <c r="H7" s="20">
        <f t="shared" ref="H7:H33" si="1">G7/C7*100</f>
        <v>45.454545454545453</v>
      </c>
      <c r="I7" s="26">
        <f>C7-E7-G7</f>
        <v>5</v>
      </c>
      <c r="J7" s="20">
        <f t="shared" ref="J7:J33" si="2">I7/C7*100</f>
        <v>11.363636363636363</v>
      </c>
      <c r="K7" s="26"/>
      <c r="L7" s="20">
        <f t="shared" ref="L7:L33" si="3">K7/C7*100</f>
        <v>0</v>
      </c>
      <c r="M7" s="78"/>
    </row>
    <row r="8" spans="1:13" ht="15" customHeight="1">
      <c r="A8" s="126"/>
      <c r="B8" s="75" t="s">
        <v>13</v>
      </c>
      <c r="C8" s="103">
        <v>42</v>
      </c>
      <c r="D8" s="26" t="s">
        <v>55</v>
      </c>
      <c r="E8" s="26">
        <v>2</v>
      </c>
      <c r="F8" s="20">
        <f t="shared" si="0"/>
        <v>4.7619047619047619</v>
      </c>
      <c r="G8" s="26">
        <v>8</v>
      </c>
      <c r="H8" s="20">
        <f t="shared" si="1"/>
        <v>19.047619047619047</v>
      </c>
      <c r="I8" s="26">
        <f>C8-E8-G8</f>
        <v>32</v>
      </c>
      <c r="J8" s="20">
        <f t="shared" si="2"/>
        <v>76.19047619047619</v>
      </c>
      <c r="K8" s="26">
        <v>7</v>
      </c>
      <c r="L8" s="20">
        <f t="shared" si="3"/>
        <v>16.666666666666664</v>
      </c>
      <c r="M8" s="78"/>
    </row>
    <row r="9" spans="1:13" ht="15" customHeight="1">
      <c r="A9" s="127" t="s">
        <v>96</v>
      </c>
      <c r="B9" s="127"/>
      <c r="C9" s="75">
        <f>C7+C8</f>
        <v>86</v>
      </c>
      <c r="D9" s="75"/>
      <c r="E9" s="23">
        <f>E7+E8</f>
        <v>21</v>
      </c>
      <c r="F9" s="20">
        <f t="shared" si="0"/>
        <v>24.418604651162788</v>
      </c>
      <c r="G9" s="23">
        <f>G7+G8</f>
        <v>28</v>
      </c>
      <c r="H9" s="20">
        <f t="shared" si="1"/>
        <v>32.558139534883722</v>
      </c>
      <c r="I9" s="23">
        <f>I7+I8</f>
        <v>37</v>
      </c>
      <c r="J9" s="20">
        <f t="shared" si="2"/>
        <v>43.02325581395349</v>
      </c>
      <c r="K9" s="23">
        <f>K7+K8</f>
        <v>7</v>
      </c>
      <c r="L9" s="20">
        <f t="shared" si="3"/>
        <v>8.1395348837209305</v>
      </c>
      <c r="M9" s="53"/>
    </row>
    <row r="10" spans="1:13" ht="15" customHeight="1">
      <c r="A10" s="126" t="s">
        <v>35</v>
      </c>
      <c r="B10" s="79" t="s">
        <v>12</v>
      </c>
      <c r="C10" s="103">
        <v>44</v>
      </c>
      <c r="D10" s="26" t="s">
        <v>61</v>
      </c>
      <c r="E10" s="21"/>
      <c r="F10" s="20">
        <f t="shared" si="0"/>
        <v>0</v>
      </c>
      <c r="G10" s="21"/>
      <c r="H10" s="20">
        <f t="shared" si="1"/>
        <v>0</v>
      </c>
      <c r="I10" s="26">
        <f>C10-E10-G10</f>
        <v>44</v>
      </c>
      <c r="J10" s="20">
        <f t="shared" si="2"/>
        <v>100</v>
      </c>
      <c r="K10" s="26"/>
      <c r="L10" s="20">
        <f t="shared" si="3"/>
        <v>0</v>
      </c>
      <c r="M10" s="78"/>
    </row>
    <row r="11" spans="1:13" ht="15" customHeight="1">
      <c r="A11" s="126"/>
      <c r="B11" s="75" t="s">
        <v>13</v>
      </c>
      <c r="C11" s="103">
        <v>42</v>
      </c>
      <c r="D11" s="26" t="s">
        <v>61</v>
      </c>
      <c r="E11" s="21"/>
      <c r="F11" s="20">
        <f t="shared" si="0"/>
        <v>0</v>
      </c>
      <c r="G11" s="21"/>
      <c r="H11" s="20">
        <f t="shared" si="1"/>
        <v>0</v>
      </c>
      <c r="I11" s="26">
        <f>C11-E11-G11</f>
        <v>42</v>
      </c>
      <c r="J11" s="20">
        <f t="shared" si="2"/>
        <v>100</v>
      </c>
      <c r="K11" s="26">
        <v>6</v>
      </c>
      <c r="L11" s="20">
        <f t="shared" si="3"/>
        <v>14.285714285714285</v>
      </c>
      <c r="M11" s="78"/>
    </row>
    <row r="12" spans="1:13" ht="15" customHeight="1">
      <c r="A12" s="127" t="s">
        <v>96</v>
      </c>
      <c r="B12" s="127"/>
      <c r="C12" s="75">
        <f>C10+C11</f>
        <v>86</v>
      </c>
      <c r="D12" s="75"/>
      <c r="E12" s="23">
        <f>E10+E11</f>
        <v>0</v>
      </c>
      <c r="F12" s="20">
        <f t="shared" si="0"/>
        <v>0</v>
      </c>
      <c r="G12" s="23">
        <f>G10+G11</f>
        <v>0</v>
      </c>
      <c r="H12" s="20">
        <f t="shared" si="1"/>
        <v>0</v>
      </c>
      <c r="I12" s="23">
        <f>I10+I11</f>
        <v>86</v>
      </c>
      <c r="J12" s="20">
        <f t="shared" si="2"/>
        <v>100</v>
      </c>
      <c r="K12" s="23">
        <f>K10+K11</f>
        <v>6</v>
      </c>
      <c r="L12" s="20">
        <f t="shared" si="3"/>
        <v>6.9767441860465116</v>
      </c>
      <c r="M12" s="53"/>
    </row>
    <row r="13" spans="1:13" ht="15" customHeight="1">
      <c r="A13" s="126" t="s">
        <v>37</v>
      </c>
      <c r="B13" s="79" t="s">
        <v>12</v>
      </c>
      <c r="C13" s="103">
        <v>44</v>
      </c>
      <c r="D13" s="26" t="s">
        <v>106</v>
      </c>
      <c r="E13" s="21"/>
      <c r="F13" s="20">
        <f t="shared" si="0"/>
        <v>0</v>
      </c>
      <c r="G13" s="21"/>
      <c r="H13" s="20">
        <f t="shared" si="1"/>
        <v>0</v>
      </c>
      <c r="I13" s="26">
        <f>C13-E13-G13</f>
        <v>44</v>
      </c>
      <c r="J13" s="20">
        <f t="shared" si="2"/>
        <v>100</v>
      </c>
      <c r="K13" s="26"/>
      <c r="L13" s="20">
        <f t="shared" si="3"/>
        <v>0</v>
      </c>
      <c r="M13" s="78"/>
    </row>
    <row r="14" spans="1:13" ht="15" customHeight="1">
      <c r="A14" s="126"/>
      <c r="B14" s="75" t="s">
        <v>13</v>
      </c>
      <c r="C14" s="103">
        <v>42</v>
      </c>
      <c r="D14" s="26" t="s">
        <v>106</v>
      </c>
      <c r="E14" s="21"/>
      <c r="F14" s="20">
        <f t="shared" si="0"/>
        <v>0</v>
      </c>
      <c r="G14" s="21"/>
      <c r="H14" s="20">
        <f t="shared" si="1"/>
        <v>0</v>
      </c>
      <c r="I14" s="26">
        <f>C14-E14-G14</f>
        <v>42</v>
      </c>
      <c r="J14" s="20">
        <f t="shared" si="2"/>
        <v>100</v>
      </c>
      <c r="K14" s="26">
        <v>3</v>
      </c>
      <c r="L14" s="20">
        <f t="shared" si="3"/>
        <v>7.1428571428571423</v>
      </c>
      <c r="M14" s="78"/>
    </row>
    <row r="15" spans="1:13" ht="15" customHeight="1">
      <c r="A15" s="127" t="s">
        <v>96</v>
      </c>
      <c r="B15" s="127"/>
      <c r="C15" s="75">
        <f>C13+C14</f>
        <v>86</v>
      </c>
      <c r="D15" s="75"/>
      <c r="E15" s="23">
        <f>E13+E14</f>
        <v>0</v>
      </c>
      <c r="F15" s="20">
        <f t="shared" si="0"/>
        <v>0</v>
      </c>
      <c r="G15" s="23">
        <f>G13+G14</f>
        <v>0</v>
      </c>
      <c r="H15" s="20">
        <f t="shared" si="1"/>
        <v>0</v>
      </c>
      <c r="I15" s="23">
        <f>I13+I14</f>
        <v>86</v>
      </c>
      <c r="J15" s="20">
        <f t="shared" si="2"/>
        <v>100</v>
      </c>
      <c r="K15" s="23">
        <f>K13+K14</f>
        <v>3</v>
      </c>
      <c r="L15" s="20">
        <f t="shared" si="3"/>
        <v>3.4883720930232558</v>
      </c>
      <c r="M15" s="53"/>
    </row>
    <row r="16" spans="1:13" ht="15" customHeight="1">
      <c r="A16" s="126" t="s">
        <v>95</v>
      </c>
      <c r="B16" s="79" t="s">
        <v>12</v>
      </c>
      <c r="C16" s="103">
        <v>44</v>
      </c>
      <c r="D16" s="26" t="s">
        <v>97</v>
      </c>
      <c r="E16" s="28">
        <v>15</v>
      </c>
      <c r="F16" s="20">
        <f t="shared" si="0"/>
        <v>34.090909090909086</v>
      </c>
      <c r="G16" s="29">
        <v>26</v>
      </c>
      <c r="H16" s="20">
        <f t="shared" si="1"/>
        <v>59.090909090909093</v>
      </c>
      <c r="I16" s="96">
        <f>C16-E16-G16</f>
        <v>3</v>
      </c>
      <c r="J16" s="20">
        <f t="shared" si="2"/>
        <v>6.8181818181818175</v>
      </c>
      <c r="K16" s="26"/>
      <c r="L16" s="20">
        <f t="shared" si="3"/>
        <v>0</v>
      </c>
      <c r="M16" s="78"/>
    </row>
    <row r="17" spans="1:13" ht="15" customHeight="1">
      <c r="A17" s="126"/>
      <c r="B17" s="75" t="s">
        <v>13</v>
      </c>
      <c r="C17" s="103">
        <v>42</v>
      </c>
      <c r="D17" s="26" t="s">
        <v>32</v>
      </c>
      <c r="E17" s="28">
        <v>2</v>
      </c>
      <c r="F17" s="20">
        <f t="shared" si="0"/>
        <v>4.7619047619047619</v>
      </c>
      <c r="G17" s="29">
        <v>20</v>
      </c>
      <c r="H17" s="20">
        <f t="shared" si="1"/>
        <v>47.619047619047613</v>
      </c>
      <c r="I17" s="96">
        <f>C17-E17-G17</f>
        <v>20</v>
      </c>
      <c r="J17" s="20">
        <f t="shared" si="2"/>
        <v>47.619047619047613</v>
      </c>
      <c r="K17" s="26">
        <v>2</v>
      </c>
      <c r="L17" s="20">
        <f t="shared" si="3"/>
        <v>4.7619047619047619</v>
      </c>
      <c r="M17" s="78"/>
    </row>
    <row r="18" spans="1:13" ht="15" customHeight="1">
      <c r="A18" s="127" t="s">
        <v>96</v>
      </c>
      <c r="B18" s="127"/>
      <c r="C18" s="75">
        <f>C16+C17</f>
        <v>86</v>
      </c>
      <c r="D18" s="75"/>
      <c r="E18" s="24">
        <f>E16+E17</f>
        <v>17</v>
      </c>
      <c r="F18" s="20">
        <f t="shared" si="0"/>
        <v>19.767441860465116</v>
      </c>
      <c r="G18" s="24">
        <f>G16+G17</f>
        <v>46</v>
      </c>
      <c r="H18" s="20">
        <f t="shared" si="1"/>
        <v>53.488372093023251</v>
      </c>
      <c r="I18" s="24">
        <f>I16+I17</f>
        <v>23</v>
      </c>
      <c r="J18" s="20">
        <f t="shared" si="2"/>
        <v>26.744186046511626</v>
      </c>
      <c r="K18" s="24">
        <f>K16+K17</f>
        <v>2</v>
      </c>
      <c r="L18" s="20">
        <f t="shared" si="3"/>
        <v>2.3255813953488373</v>
      </c>
      <c r="M18" s="53"/>
    </row>
    <row r="19" spans="1:13" ht="15" customHeight="1">
      <c r="A19" s="126" t="s">
        <v>38</v>
      </c>
      <c r="B19" s="79" t="s">
        <v>12</v>
      </c>
      <c r="C19" s="103">
        <v>44</v>
      </c>
      <c r="D19" s="26" t="s">
        <v>58</v>
      </c>
      <c r="E19" s="26">
        <v>3</v>
      </c>
      <c r="F19" s="20">
        <f t="shared" si="0"/>
        <v>6.8181818181818175</v>
      </c>
      <c r="G19" s="26">
        <v>30</v>
      </c>
      <c r="H19" s="20">
        <f t="shared" si="1"/>
        <v>68.181818181818173</v>
      </c>
      <c r="I19" s="96">
        <f>C19-E19-G19</f>
        <v>11</v>
      </c>
      <c r="J19" s="20">
        <f t="shared" si="2"/>
        <v>25</v>
      </c>
      <c r="K19" s="26"/>
      <c r="L19" s="20">
        <f t="shared" si="3"/>
        <v>0</v>
      </c>
      <c r="M19" s="77"/>
    </row>
    <row r="20" spans="1:13" ht="15" customHeight="1">
      <c r="A20" s="126"/>
      <c r="B20" s="75" t="s">
        <v>13</v>
      </c>
      <c r="C20" s="103">
        <v>42</v>
      </c>
      <c r="D20" s="26" t="s">
        <v>25</v>
      </c>
      <c r="E20" s="21"/>
      <c r="F20" s="20">
        <f t="shared" si="0"/>
        <v>0</v>
      </c>
      <c r="G20" s="21">
        <v>11</v>
      </c>
      <c r="H20" s="20">
        <f t="shared" si="1"/>
        <v>26.190476190476193</v>
      </c>
      <c r="I20" s="96">
        <f>C20-E20-G20</f>
        <v>31</v>
      </c>
      <c r="J20" s="20">
        <f t="shared" si="2"/>
        <v>73.80952380952381</v>
      </c>
      <c r="K20" s="26">
        <v>6</v>
      </c>
      <c r="L20" s="20">
        <f t="shared" si="3"/>
        <v>14.285714285714285</v>
      </c>
      <c r="M20" s="77"/>
    </row>
    <row r="21" spans="1:13" ht="15" customHeight="1">
      <c r="A21" s="127" t="s">
        <v>96</v>
      </c>
      <c r="B21" s="127"/>
      <c r="C21" s="75">
        <f>C19+C20</f>
        <v>86</v>
      </c>
      <c r="D21" s="75"/>
      <c r="E21" s="75">
        <f>E19+E20</f>
        <v>3</v>
      </c>
      <c r="F21" s="20">
        <f t="shared" si="0"/>
        <v>3.4883720930232558</v>
      </c>
      <c r="G21" s="75">
        <f>G19+G20</f>
        <v>41</v>
      </c>
      <c r="H21" s="20">
        <f t="shared" si="1"/>
        <v>47.674418604651166</v>
      </c>
      <c r="I21" s="24">
        <f>I19+I20</f>
        <v>42</v>
      </c>
      <c r="J21" s="20">
        <f t="shared" si="2"/>
        <v>48.837209302325576</v>
      </c>
      <c r="K21" s="23">
        <f>K19+K20</f>
        <v>6</v>
      </c>
      <c r="L21" s="20">
        <f t="shared" si="3"/>
        <v>6.9767441860465116</v>
      </c>
      <c r="M21" s="53"/>
    </row>
    <row r="22" spans="1:13" s="8" customFormat="1" ht="15" customHeight="1">
      <c r="A22" s="126" t="s">
        <v>39</v>
      </c>
      <c r="B22" s="79" t="s">
        <v>12</v>
      </c>
      <c r="C22" s="103">
        <v>44</v>
      </c>
      <c r="D22" s="26" t="s">
        <v>58</v>
      </c>
      <c r="E22" s="26">
        <v>13</v>
      </c>
      <c r="F22" s="20">
        <f t="shared" si="0"/>
        <v>29.545454545454547</v>
      </c>
      <c r="G22" s="26">
        <v>27</v>
      </c>
      <c r="H22" s="20">
        <f t="shared" si="1"/>
        <v>61.363636363636367</v>
      </c>
      <c r="I22" s="26">
        <f>C22-E22-G22</f>
        <v>4</v>
      </c>
      <c r="J22" s="20">
        <f t="shared" si="2"/>
        <v>9.0909090909090917</v>
      </c>
      <c r="K22" s="26"/>
      <c r="L22" s="20">
        <f t="shared" si="3"/>
        <v>0</v>
      </c>
      <c r="M22" s="77"/>
    </row>
    <row r="23" spans="1:13" s="8" customFormat="1" ht="15" customHeight="1">
      <c r="A23" s="126"/>
      <c r="B23" s="75" t="s">
        <v>13</v>
      </c>
      <c r="C23" s="103">
        <v>42</v>
      </c>
      <c r="D23" s="26" t="s">
        <v>58</v>
      </c>
      <c r="E23" s="21">
        <v>1</v>
      </c>
      <c r="F23" s="20">
        <f t="shared" si="0"/>
        <v>2.3809523809523809</v>
      </c>
      <c r="G23" s="21">
        <v>11</v>
      </c>
      <c r="H23" s="20">
        <f t="shared" si="1"/>
        <v>26.190476190476193</v>
      </c>
      <c r="I23" s="26">
        <f>C23-E23-G23</f>
        <v>30</v>
      </c>
      <c r="J23" s="20">
        <f t="shared" si="2"/>
        <v>71.428571428571431</v>
      </c>
      <c r="K23" s="21">
        <v>2</v>
      </c>
      <c r="L23" s="20">
        <f t="shared" si="3"/>
        <v>4.7619047619047619</v>
      </c>
      <c r="M23" s="77"/>
    </row>
    <row r="24" spans="1:13" s="8" customFormat="1" ht="15" customHeight="1">
      <c r="A24" s="127" t="s">
        <v>96</v>
      </c>
      <c r="B24" s="127"/>
      <c r="C24" s="75">
        <f>C22+C23</f>
        <v>86</v>
      </c>
      <c r="D24" s="75"/>
      <c r="E24" s="75">
        <f>E22+E23</f>
        <v>14</v>
      </c>
      <c r="F24" s="20">
        <f t="shared" si="0"/>
        <v>16.279069767441861</v>
      </c>
      <c r="G24" s="75">
        <f>G22+G23</f>
        <v>38</v>
      </c>
      <c r="H24" s="20">
        <f t="shared" si="1"/>
        <v>44.186046511627907</v>
      </c>
      <c r="I24" s="83">
        <f>I22+I23</f>
        <v>34</v>
      </c>
      <c r="J24" s="20">
        <f t="shared" si="2"/>
        <v>39.534883720930232</v>
      </c>
      <c r="K24" s="83">
        <f>K22+K23</f>
        <v>2</v>
      </c>
      <c r="L24" s="20">
        <f t="shared" si="3"/>
        <v>2.3255813953488373</v>
      </c>
      <c r="M24" s="53"/>
    </row>
    <row r="25" spans="1:13" s="8" customFormat="1" ht="15" customHeight="1">
      <c r="A25" s="126" t="s">
        <v>40</v>
      </c>
      <c r="B25" s="79" t="s">
        <v>12</v>
      </c>
      <c r="C25" s="103">
        <v>44</v>
      </c>
      <c r="D25" s="26" t="s">
        <v>97</v>
      </c>
      <c r="E25" s="26">
        <v>9</v>
      </c>
      <c r="F25" s="20">
        <f t="shared" si="0"/>
        <v>20.454545454545457</v>
      </c>
      <c r="G25" s="26">
        <v>28</v>
      </c>
      <c r="H25" s="20">
        <f t="shared" si="1"/>
        <v>63.636363636363633</v>
      </c>
      <c r="I25" s="26">
        <f>C25-E25-G25</f>
        <v>7</v>
      </c>
      <c r="J25" s="20">
        <f t="shared" si="2"/>
        <v>15.909090909090908</v>
      </c>
      <c r="K25" s="26"/>
      <c r="L25" s="20">
        <f t="shared" si="3"/>
        <v>0</v>
      </c>
      <c r="M25" s="77"/>
    </row>
    <row r="26" spans="1:13" s="8" customFormat="1" ht="15" customHeight="1">
      <c r="A26" s="126"/>
      <c r="B26" s="75" t="s">
        <v>13</v>
      </c>
      <c r="C26" s="103">
        <v>42</v>
      </c>
      <c r="D26" s="26" t="s">
        <v>32</v>
      </c>
      <c r="E26" s="21">
        <v>1</v>
      </c>
      <c r="F26" s="20">
        <f t="shared" si="0"/>
        <v>2.3809523809523809</v>
      </c>
      <c r="G26" s="21">
        <v>11</v>
      </c>
      <c r="H26" s="20">
        <f t="shared" si="1"/>
        <v>26.190476190476193</v>
      </c>
      <c r="I26" s="26">
        <f>C26-E26-G26</f>
        <v>30</v>
      </c>
      <c r="J26" s="20">
        <f t="shared" si="2"/>
        <v>71.428571428571431</v>
      </c>
      <c r="K26" s="21">
        <v>2</v>
      </c>
      <c r="L26" s="20">
        <f t="shared" si="3"/>
        <v>4.7619047619047619</v>
      </c>
      <c r="M26" s="77"/>
    </row>
    <row r="27" spans="1:13" s="8" customFormat="1" ht="15" customHeight="1">
      <c r="A27" s="127" t="s">
        <v>96</v>
      </c>
      <c r="B27" s="127"/>
      <c r="C27" s="75">
        <f>C25+C26</f>
        <v>86</v>
      </c>
      <c r="D27" s="75"/>
      <c r="E27" s="75">
        <f>E25+E26</f>
        <v>10</v>
      </c>
      <c r="F27" s="20">
        <f t="shared" si="0"/>
        <v>11.627906976744185</v>
      </c>
      <c r="G27" s="75">
        <f>G25+G26</f>
        <v>39</v>
      </c>
      <c r="H27" s="20">
        <f t="shared" si="1"/>
        <v>45.348837209302324</v>
      </c>
      <c r="I27" s="83">
        <f>I25+I26</f>
        <v>37</v>
      </c>
      <c r="J27" s="20">
        <f t="shared" si="2"/>
        <v>43.02325581395349</v>
      </c>
      <c r="K27" s="83">
        <f>K25+K26</f>
        <v>2</v>
      </c>
      <c r="L27" s="20">
        <f t="shared" si="3"/>
        <v>2.3255813953488373</v>
      </c>
      <c r="M27" s="53"/>
    </row>
    <row r="28" spans="1:13" s="8" customFormat="1" ht="15" customHeight="1">
      <c r="A28" s="128" t="s">
        <v>41</v>
      </c>
      <c r="B28" s="79" t="s">
        <v>12</v>
      </c>
      <c r="C28" s="103">
        <v>44</v>
      </c>
      <c r="D28" s="26" t="s">
        <v>59</v>
      </c>
      <c r="E28" s="26">
        <v>5</v>
      </c>
      <c r="F28" s="20">
        <f t="shared" si="0"/>
        <v>11.363636363636363</v>
      </c>
      <c r="G28" s="26">
        <v>18</v>
      </c>
      <c r="H28" s="20">
        <f t="shared" si="1"/>
        <v>40.909090909090914</v>
      </c>
      <c r="I28" s="26">
        <f>C28-E28-G28</f>
        <v>21</v>
      </c>
      <c r="J28" s="20">
        <f t="shared" si="2"/>
        <v>47.727272727272727</v>
      </c>
      <c r="K28" s="26"/>
      <c r="L28" s="20">
        <f t="shared" si="3"/>
        <v>0</v>
      </c>
      <c r="M28" s="77"/>
    </row>
    <row r="29" spans="1:13" s="8" customFormat="1" ht="15" customHeight="1">
      <c r="A29" s="129"/>
      <c r="B29" s="75" t="s">
        <v>13</v>
      </c>
      <c r="C29" s="103">
        <v>42</v>
      </c>
      <c r="D29" s="26" t="s">
        <v>59</v>
      </c>
      <c r="E29" s="21"/>
      <c r="F29" s="20">
        <f t="shared" si="0"/>
        <v>0</v>
      </c>
      <c r="G29" s="21">
        <v>8</v>
      </c>
      <c r="H29" s="20">
        <f t="shared" si="1"/>
        <v>19.047619047619047</v>
      </c>
      <c r="I29" s="26">
        <f>C29-E29-G29</f>
        <v>34</v>
      </c>
      <c r="J29" s="20">
        <f t="shared" si="2"/>
        <v>80.952380952380949</v>
      </c>
      <c r="K29" s="21">
        <v>3</v>
      </c>
      <c r="L29" s="20">
        <f t="shared" si="3"/>
        <v>7.1428571428571423</v>
      </c>
      <c r="M29" s="77"/>
    </row>
    <row r="30" spans="1:13" s="8" customFormat="1" ht="15" customHeight="1">
      <c r="A30" s="127" t="s">
        <v>96</v>
      </c>
      <c r="B30" s="127"/>
      <c r="C30" s="75">
        <f>C28+C29</f>
        <v>86</v>
      </c>
      <c r="D30" s="75"/>
      <c r="E30" s="75">
        <f>E28+E29</f>
        <v>5</v>
      </c>
      <c r="F30" s="20">
        <f t="shared" si="0"/>
        <v>5.8139534883720927</v>
      </c>
      <c r="G30" s="75">
        <f>G28+G29</f>
        <v>26</v>
      </c>
      <c r="H30" s="20">
        <f t="shared" si="1"/>
        <v>30.232558139534881</v>
      </c>
      <c r="I30" s="83">
        <f>I28+I29</f>
        <v>55</v>
      </c>
      <c r="J30" s="20">
        <f t="shared" si="2"/>
        <v>63.953488372093027</v>
      </c>
      <c r="K30" s="83">
        <f>K28+K29</f>
        <v>3</v>
      </c>
      <c r="L30" s="20">
        <f t="shared" si="3"/>
        <v>3.4883720930232558</v>
      </c>
      <c r="M30" s="53"/>
    </row>
    <row r="31" spans="1:13" s="8" customFormat="1" ht="15" customHeight="1">
      <c r="A31" s="126" t="s">
        <v>42</v>
      </c>
      <c r="B31" s="79" t="s">
        <v>12</v>
      </c>
      <c r="C31" s="103">
        <v>44</v>
      </c>
      <c r="D31" s="26" t="s">
        <v>104</v>
      </c>
      <c r="E31" s="26">
        <v>14</v>
      </c>
      <c r="F31" s="20">
        <f t="shared" si="0"/>
        <v>31.818181818181817</v>
      </c>
      <c r="G31" s="26">
        <v>29</v>
      </c>
      <c r="H31" s="20">
        <f t="shared" si="1"/>
        <v>65.909090909090907</v>
      </c>
      <c r="I31" s="26">
        <f>C31-E31-G31</f>
        <v>1</v>
      </c>
      <c r="J31" s="20">
        <f t="shared" si="2"/>
        <v>2.2727272727272729</v>
      </c>
      <c r="K31" s="26"/>
      <c r="L31" s="20">
        <f t="shared" si="3"/>
        <v>0</v>
      </c>
      <c r="M31" s="77"/>
    </row>
    <row r="32" spans="1:13" s="8" customFormat="1" ht="15" customHeight="1">
      <c r="A32" s="126"/>
      <c r="B32" s="75" t="s">
        <v>13</v>
      </c>
      <c r="C32" s="103">
        <v>42</v>
      </c>
      <c r="D32" s="26" t="s">
        <v>104</v>
      </c>
      <c r="E32" s="21">
        <v>4</v>
      </c>
      <c r="F32" s="20">
        <f t="shared" si="0"/>
        <v>9.5238095238095237</v>
      </c>
      <c r="G32" s="21">
        <v>20</v>
      </c>
      <c r="H32" s="20">
        <f t="shared" si="1"/>
        <v>47.619047619047613</v>
      </c>
      <c r="I32" s="26">
        <f>C32-E32-G32</f>
        <v>18</v>
      </c>
      <c r="J32" s="20">
        <f t="shared" si="2"/>
        <v>42.857142857142854</v>
      </c>
      <c r="K32" s="21">
        <v>1</v>
      </c>
      <c r="L32" s="20">
        <f t="shared" si="3"/>
        <v>2.3809523809523809</v>
      </c>
      <c r="M32" s="77"/>
    </row>
    <row r="33" spans="1:13" s="8" customFormat="1" ht="15" customHeight="1">
      <c r="A33" s="127" t="s">
        <v>96</v>
      </c>
      <c r="B33" s="127"/>
      <c r="C33" s="75">
        <f>C31+C32</f>
        <v>86</v>
      </c>
      <c r="D33" s="75"/>
      <c r="E33" s="75">
        <f>E31+E32</f>
        <v>18</v>
      </c>
      <c r="F33" s="20">
        <f t="shared" si="0"/>
        <v>20.930232558139537</v>
      </c>
      <c r="G33" s="75">
        <f>G31+G32</f>
        <v>49</v>
      </c>
      <c r="H33" s="20">
        <f t="shared" si="1"/>
        <v>56.97674418604651</v>
      </c>
      <c r="I33" s="83">
        <f>I31+I32</f>
        <v>19</v>
      </c>
      <c r="J33" s="20">
        <f t="shared" si="2"/>
        <v>22.093023255813954</v>
      </c>
      <c r="K33" s="83">
        <f>K31+K32</f>
        <v>1</v>
      </c>
      <c r="L33" s="20">
        <f t="shared" si="3"/>
        <v>1.1627906976744187</v>
      </c>
      <c r="M33" s="53"/>
    </row>
  </sheetData>
  <mergeCells count="31">
    <mergeCell ref="A33:B33"/>
    <mergeCell ref="A24:B24"/>
    <mergeCell ref="A25:A26"/>
    <mergeCell ref="A27:B27"/>
    <mergeCell ref="A28:A29"/>
    <mergeCell ref="A30:B30"/>
    <mergeCell ref="A31:A32"/>
    <mergeCell ref="A21:B21"/>
    <mergeCell ref="A22:A23"/>
    <mergeCell ref="A9:B9"/>
    <mergeCell ref="A10:A11"/>
    <mergeCell ref="A12:B12"/>
    <mergeCell ref="A13:A14"/>
    <mergeCell ref="A15:B15"/>
    <mergeCell ref="A16:A17"/>
    <mergeCell ref="M4:M6"/>
    <mergeCell ref="E5:F5"/>
    <mergeCell ref="G5:H5"/>
    <mergeCell ref="A18:B18"/>
    <mergeCell ref="A19:A20"/>
    <mergeCell ref="A7:A8"/>
    <mergeCell ref="E1:L1"/>
    <mergeCell ref="E2:L2"/>
    <mergeCell ref="A3:L3"/>
    <mergeCell ref="A4:A6"/>
    <mergeCell ref="B4:B6"/>
    <mergeCell ref="C4:C6"/>
    <mergeCell ref="D4:D6"/>
    <mergeCell ref="E4:L4"/>
    <mergeCell ref="I5:J5"/>
    <mergeCell ref="K5:L5"/>
  </mergeCells>
  <pageMargins left="0.73958333333333337" right="0.25" top="0.20833333333333301" bottom="0.55208333333333337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7" workbookViewId="0">
      <selection activeCell="I20" sqref="I20"/>
    </sheetView>
  </sheetViews>
  <sheetFormatPr defaultRowHeight="15"/>
  <cols>
    <col min="1" max="1" width="8.5703125" customWidth="1"/>
    <col min="2" max="2" width="8.5703125" style="87" customWidth="1"/>
    <col min="3" max="3" width="8.5703125" customWidth="1"/>
    <col min="4" max="12" width="9.5703125" customWidth="1"/>
    <col min="13" max="13" width="17.7109375" style="32" customWidth="1"/>
  </cols>
  <sheetData>
    <row r="1" spans="1:13" ht="15.75">
      <c r="A1" s="1" t="s">
        <v>16</v>
      </c>
      <c r="B1" s="1"/>
      <c r="C1" s="1"/>
      <c r="D1" s="1"/>
      <c r="E1" s="122" t="s">
        <v>17</v>
      </c>
      <c r="F1" s="122"/>
      <c r="G1" s="122"/>
      <c r="H1" s="122"/>
      <c r="I1" s="122"/>
      <c r="J1" s="122"/>
      <c r="K1" s="122"/>
      <c r="L1" s="122"/>
    </row>
    <row r="2" spans="1:13" ht="16.5">
      <c r="A2" s="1" t="s">
        <v>19</v>
      </c>
      <c r="B2" s="1"/>
      <c r="C2" s="1"/>
      <c r="D2" s="1"/>
      <c r="E2" s="123" t="s">
        <v>18</v>
      </c>
      <c r="F2" s="123"/>
      <c r="G2" s="123"/>
      <c r="H2" s="123"/>
      <c r="I2" s="123"/>
      <c r="J2" s="123"/>
      <c r="K2" s="123"/>
      <c r="L2" s="123"/>
    </row>
    <row r="3" spans="1:13" ht="22.5" customHeight="1">
      <c r="A3" s="124" t="s">
        <v>113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3" ht="15" customHeight="1">
      <c r="A4" s="125" t="s">
        <v>34</v>
      </c>
      <c r="B4" s="125" t="s">
        <v>4</v>
      </c>
      <c r="C4" s="125" t="s">
        <v>6</v>
      </c>
      <c r="D4" s="125" t="s">
        <v>57</v>
      </c>
      <c r="E4" s="125" t="s">
        <v>5</v>
      </c>
      <c r="F4" s="125"/>
      <c r="G4" s="125"/>
      <c r="H4" s="125"/>
      <c r="I4" s="125"/>
      <c r="J4" s="125"/>
      <c r="K4" s="125"/>
      <c r="L4" s="125"/>
      <c r="M4" s="119" t="s">
        <v>66</v>
      </c>
    </row>
    <row r="5" spans="1:13" ht="15" customHeight="1">
      <c r="A5" s="125"/>
      <c r="B5" s="125"/>
      <c r="C5" s="125"/>
      <c r="D5" s="125"/>
      <c r="E5" s="125" t="s">
        <v>7</v>
      </c>
      <c r="F5" s="125"/>
      <c r="G5" s="125" t="s">
        <v>8</v>
      </c>
      <c r="H5" s="125"/>
      <c r="I5" s="125" t="s">
        <v>9</v>
      </c>
      <c r="J5" s="125"/>
      <c r="K5" s="125" t="s">
        <v>53</v>
      </c>
      <c r="L5" s="125"/>
      <c r="M5" s="120"/>
    </row>
    <row r="6" spans="1:13" ht="15" customHeight="1">
      <c r="A6" s="125"/>
      <c r="B6" s="125"/>
      <c r="C6" s="125"/>
      <c r="D6" s="125"/>
      <c r="E6" s="15" t="s">
        <v>0</v>
      </c>
      <c r="F6" s="27" t="s">
        <v>1</v>
      </c>
      <c r="G6" s="76" t="s">
        <v>0</v>
      </c>
      <c r="H6" s="27" t="s">
        <v>1</v>
      </c>
      <c r="I6" s="82" t="s">
        <v>0</v>
      </c>
      <c r="J6" s="27" t="s">
        <v>1</v>
      </c>
      <c r="K6" s="82" t="s">
        <v>0</v>
      </c>
      <c r="L6" s="27" t="s">
        <v>1</v>
      </c>
      <c r="M6" s="121"/>
    </row>
    <row r="7" spans="1:13" ht="15" customHeight="1">
      <c r="A7" s="126" t="s">
        <v>36</v>
      </c>
      <c r="B7" s="79" t="s">
        <v>14</v>
      </c>
      <c r="C7" s="104">
        <v>41</v>
      </c>
      <c r="D7" s="26" t="s">
        <v>61</v>
      </c>
      <c r="E7" s="26"/>
      <c r="F7" s="20">
        <f t="shared" ref="F7:F36" si="0">E7/C7*100</f>
        <v>0</v>
      </c>
      <c r="G7" s="26"/>
      <c r="H7" s="20">
        <f t="shared" ref="H7:H36" si="1">G7/C7*100</f>
        <v>0</v>
      </c>
      <c r="I7" s="96">
        <f>C7-E7-G7</f>
        <v>41</v>
      </c>
      <c r="J7" s="20">
        <f t="shared" ref="J7:J36" si="2">I7/C7*100</f>
        <v>100</v>
      </c>
      <c r="K7" s="26"/>
      <c r="L7" s="20">
        <f t="shared" ref="L7:L36" si="3">K7/C7*100</f>
        <v>0</v>
      </c>
      <c r="M7" s="78"/>
    </row>
    <row r="8" spans="1:13" ht="15" customHeight="1">
      <c r="A8" s="126"/>
      <c r="B8" s="75" t="s">
        <v>15</v>
      </c>
      <c r="C8" s="103">
        <v>34</v>
      </c>
      <c r="D8" s="26" t="s">
        <v>55</v>
      </c>
      <c r="E8" s="26"/>
      <c r="F8" s="20">
        <f t="shared" si="0"/>
        <v>0</v>
      </c>
      <c r="G8" s="26">
        <v>7</v>
      </c>
      <c r="H8" s="20">
        <f t="shared" si="1"/>
        <v>20.588235294117645</v>
      </c>
      <c r="I8" s="96">
        <f>C8-E8-G8</f>
        <v>27</v>
      </c>
      <c r="J8" s="20">
        <f t="shared" si="2"/>
        <v>79.411764705882348</v>
      </c>
      <c r="K8" s="26">
        <v>6</v>
      </c>
      <c r="L8" s="20">
        <f t="shared" si="3"/>
        <v>17.647058823529413</v>
      </c>
      <c r="M8" s="78"/>
    </row>
    <row r="9" spans="1:13" ht="15" customHeight="1">
      <c r="A9" s="127" t="s">
        <v>96</v>
      </c>
      <c r="B9" s="127"/>
      <c r="C9" s="75">
        <f>C7+C8</f>
        <v>75</v>
      </c>
      <c r="D9" s="75"/>
      <c r="E9" s="23">
        <f>E7+E8</f>
        <v>0</v>
      </c>
      <c r="F9" s="20">
        <f t="shared" si="0"/>
        <v>0</v>
      </c>
      <c r="G9" s="23">
        <f>G7+G8</f>
        <v>7</v>
      </c>
      <c r="H9" s="20">
        <f t="shared" si="1"/>
        <v>9.3333333333333339</v>
      </c>
      <c r="I9" s="24">
        <f>I7+I8</f>
        <v>68</v>
      </c>
      <c r="J9" s="20">
        <f t="shared" si="2"/>
        <v>90.666666666666657</v>
      </c>
      <c r="K9" s="23">
        <f>K7+K8</f>
        <v>6</v>
      </c>
      <c r="L9" s="20">
        <f t="shared" si="3"/>
        <v>8</v>
      </c>
      <c r="M9" s="53"/>
    </row>
    <row r="10" spans="1:13" ht="15" customHeight="1">
      <c r="A10" s="126" t="s">
        <v>35</v>
      </c>
      <c r="B10" s="79" t="s">
        <v>14</v>
      </c>
      <c r="C10" s="104">
        <v>41</v>
      </c>
      <c r="D10" s="26" t="s">
        <v>97</v>
      </c>
      <c r="E10" s="21"/>
      <c r="F10" s="20">
        <f t="shared" si="0"/>
        <v>0</v>
      </c>
      <c r="G10" s="21"/>
      <c r="H10" s="20">
        <f t="shared" si="1"/>
        <v>0</v>
      </c>
      <c r="I10" s="96">
        <f>C10-E10-G10</f>
        <v>41</v>
      </c>
      <c r="J10" s="20">
        <f t="shared" si="2"/>
        <v>100</v>
      </c>
      <c r="K10" s="26"/>
      <c r="L10" s="20">
        <f t="shared" si="3"/>
        <v>0</v>
      </c>
      <c r="M10" s="78"/>
    </row>
    <row r="11" spans="1:13" ht="15" customHeight="1">
      <c r="A11" s="126"/>
      <c r="B11" s="75" t="s">
        <v>15</v>
      </c>
      <c r="C11" s="103">
        <v>34</v>
      </c>
      <c r="D11" s="26" t="s">
        <v>97</v>
      </c>
      <c r="E11" s="21"/>
      <c r="F11" s="20">
        <f t="shared" si="0"/>
        <v>0</v>
      </c>
      <c r="G11" s="21"/>
      <c r="H11" s="20">
        <f t="shared" si="1"/>
        <v>0</v>
      </c>
      <c r="I11" s="96">
        <f>C11-E11-G11</f>
        <v>34</v>
      </c>
      <c r="J11" s="20">
        <f t="shared" si="2"/>
        <v>100</v>
      </c>
      <c r="K11" s="26"/>
      <c r="L11" s="20">
        <f t="shared" si="3"/>
        <v>0</v>
      </c>
      <c r="M11" s="78"/>
    </row>
    <row r="12" spans="1:13" ht="15" customHeight="1">
      <c r="A12" s="127" t="s">
        <v>96</v>
      </c>
      <c r="B12" s="127"/>
      <c r="C12" s="75">
        <f>C10+C11</f>
        <v>75</v>
      </c>
      <c r="D12" s="75"/>
      <c r="E12" s="23">
        <f>E10+E11</f>
        <v>0</v>
      </c>
      <c r="F12" s="20">
        <f t="shared" si="0"/>
        <v>0</v>
      </c>
      <c r="G12" s="23">
        <f>G10+G11</f>
        <v>0</v>
      </c>
      <c r="H12" s="20">
        <f t="shared" si="1"/>
        <v>0</v>
      </c>
      <c r="I12" s="24">
        <f>I10+I11</f>
        <v>75</v>
      </c>
      <c r="J12" s="20">
        <f t="shared" si="2"/>
        <v>100</v>
      </c>
      <c r="K12" s="23">
        <f>K10+K11</f>
        <v>0</v>
      </c>
      <c r="L12" s="20">
        <f t="shared" si="3"/>
        <v>0</v>
      </c>
      <c r="M12" s="53"/>
    </row>
    <row r="13" spans="1:13" ht="15" customHeight="1">
      <c r="A13" s="126" t="s">
        <v>43</v>
      </c>
      <c r="B13" s="79" t="s">
        <v>14</v>
      </c>
      <c r="C13" s="104">
        <v>41</v>
      </c>
      <c r="D13" s="26" t="s">
        <v>106</v>
      </c>
      <c r="E13" s="21">
        <v>6</v>
      </c>
      <c r="F13" s="20">
        <f t="shared" si="0"/>
        <v>14.634146341463413</v>
      </c>
      <c r="G13" s="21"/>
      <c r="H13" s="20">
        <f t="shared" si="1"/>
        <v>0</v>
      </c>
      <c r="I13" s="96">
        <f>C13-E13-G13</f>
        <v>35</v>
      </c>
      <c r="J13" s="20">
        <f t="shared" si="2"/>
        <v>85.365853658536579</v>
      </c>
      <c r="K13" s="26"/>
      <c r="L13" s="20">
        <f t="shared" si="3"/>
        <v>0</v>
      </c>
      <c r="M13" s="78"/>
    </row>
    <row r="14" spans="1:13" ht="15" customHeight="1">
      <c r="A14" s="126"/>
      <c r="B14" s="75" t="s">
        <v>15</v>
      </c>
      <c r="C14" s="103">
        <v>34</v>
      </c>
      <c r="D14" s="26" t="s">
        <v>106</v>
      </c>
      <c r="E14" s="21">
        <v>25</v>
      </c>
      <c r="F14" s="20">
        <f t="shared" si="0"/>
        <v>73.529411764705884</v>
      </c>
      <c r="G14" s="21">
        <v>4</v>
      </c>
      <c r="H14" s="20">
        <f t="shared" si="1"/>
        <v>11.76470588235294</v>
      </c>
      <c r="I14" s="96">
        <f>C14-E14-G14</f>
        <v>5</v>
      </c>
      <c r="J14" s="20">
        <f t="shared" si="2"/>
        <v>14.705882352941178</v>
      </c>
      <c r="K14" s="26"/>
      <c r="L14" s="20">
        <f t="shared" si="3"/>
        <v>0</v>
      </c>
      <c r="M14" s="78"/>
    </row>
    <row r="15" spans="1:13" ht="15" customHeight="1">
      <c r="A15" s="127" t="s">
        <v>96</v>
      </c>
      <c r="B15" s="127"/>
      <c r="C15" s="75">
        <f>C13+C14</f>
        <v>75</v>
      </c>
      <c r="D15" s="75"/>
      <c r="E15" s="23">
        <f>E13+E14</f>
        <v>31</v>
      </c>
      <c r="F15" s="20">
        <f t="shared" si="0"/>
        <v>41.333333333333336</v>
      </c>
      <c r="G15" s="23">
        <f>G13+G14</f>
        <v>4</v>
      </c>
      <c r="H15" s="20">
        <f t="shared" si="1"/>
        <v>5.3333333333333339</v>
      </c>
      <c r="I15" s="24">
        <f>I13+I14</f>
        <v>40</v>
      </c>
      <c r="J15" s="20">
        <f t="shared" si="2"/>
        <v>53.333333333333336</v>
      </c>
      <c r="K15" s="23">
        <f>K13+K14</f>
        <v>0</v>
      </c>
      <c r="L15" s="20">
        <f t="shared" si="3"/>
        <v>0</v>
      </c>
      <c r="M15" s="53"/>
    </row>
    <row r="16" spans="1:13" ht="15" customHeight="1">
      <c r="A16" s="126" t="s">
        <v>37</v>
      </c>
      <c r="B16" s="79" t="s">
        <v>14</v>
      </c>
      <c r="C16" s="104">
        <v>41</v>
      </c>
      <c r="D16" s="26" t="s">
        <v>106</v>
      </c>
      <c r="E16" s="21"/>
      <c r="F16" s="20">
        <f t="shared" si="0"/>
        <v>0</v>
      </c>
      <c r="G16" s="21"/>
      <c r="H16" s="20">
        <f t="shared" si="1"/>
        <v>0</v>
      </c>
      <c r="I16" s="96">
        <f>C16-E16-G16</f>
        <v>41</v>
      </c>
      <c r="J16" s="20">
        <f t="shared" si="2"/>
        <v>100</v>
      </c>
      <c r="K16" s="26"/>
      <c r="L16" s="20">
        <f t="shared" si="3"/>
        <v>0</v>
      </c>
      <c r="M16" s="78"/>
    </row>
    <row r="17" spans="1:13" ht="15" customHeight="1">
      <c r="A17" s="126"/>
      <c r="B17" s="75" t="s">
        <v>15</v>
      </c>
      <c r="C17" s="103">
        <v>34</v>
      </c>
      <c r="D17" s="26" t="s">
        <v>106</v>
      </c>
      <c r="E17" s="21"/>
      <c r="F17" s="20">
        <f t="shared" si="0"/>
        <v>0</v>
      </c>
      <c r="G17" s="21"/>
      <c r="H17" s="20">
        <f t="shared" si="1"/>
        <v>0</v>
      </c>
      <c r="I17" s="96">
        <f>C17-E17-G17</f>
        <v>34</v>
      </c>
      <c r="J17" s="20">
        <f t="shared" si="2"/>
        <v>100</v>
      </c>
      <c r="K17" s="26"/>
      <c r="L17" s="20">
        <f t="shared" si="3"/>
        <v>0</v>
      </c>
      <c r="M17" s="78"/>
    </row>
    <row r="18" spans="1:13" ht="15" customHeight="1">
      <c r="A18" s="127" t="s">
        <v>96</v>
      </c>
      <c r="B18" s="127"/>
      <c r="C18" s="75">
        <f>C16+C17</f>
        <v>75</v>
      </c>
      <c r="D18" s="75"/>
      <c r="E18" s="23">
        <f>E16+E17</f>
        <v>0</v>
      </c>
      <c r="F18" s="20">
        <f t="shared" si="0"/>
        <v>0</v>
      </c>
      <c r="G18" s="23">
        <f>G16+G17</f>
        <v>0</v>
      </c>
      <c r="H18" s="20">
        <f t="shared" si="1"/>
        <v>0</v>
      </c>
      <c r="I18" s="24">
        <f>I16+I17</f>
        <v>75</v>
      </c>
      <c r="J18" s="20">
        <f t="shared" si="2"/>
        <v>100</v>
      </c>
      <c r="K18" s="24">
        <f>K16+K17</f>
        <v>0</v>
      </c>
      <c r="L18" s="20">
        <f t="shared" si="3"/>
        <v>0</v>
      </c>
      <c r="M18" s="53"/>
    </row>
    <row r="19" spans="1:13" ht="15" customHeight="1">
      <c r="A19" s="126" t="s">
        <v>95</v>
      </c>
      <c r="B19" s="79" t="s">
        <v>14</v>
      </c>
      <c r="C19" s="104">
        <v>41</v>
      </c>
      <c r="D19" s="26" t="s">
        <v>56</v>
      </c>
      <c r="E19" s="28">
        <v>15</v>
      </c>
      <c r="F19" s="20">
        <f t="shared" si="0"/>
        <v>36.585365853658537</v>
      </c>
      <c r="G19" s="29">
        <v>25</v>
      </c>
      <c r="H19" s="20">
        <f t="shared" si="1"/>
        <v>60.975609756097562</v>
      </c>
      <c r="I19" s="96">
        <f>C19-E19-G19</f>
        <v>1</v>
      </c>
      <c r="J19" s="20">
        <f t="shared" si="2"/>
        <v>2.4390243902439024</v>
      </c>
      <c r="K19" s="26"/>
      <c r="L19" s="20">
        <f t="shared" si="3"/>
        <v>0</v>
      </c>
      <c r="M19" s="78"/>
    </row>
    <row r="20" spans="1:13" ht="15" customHeight="1">
      <c r="A20" s="126"/>
      <c r="B20" s="75" t="s">
        <v>15</v>
      </c>
      <c r="C20" s="103">
        <v>34</v>
      </c>
      <c r="D20" s="26" t="s">
        <v>56</v>
      </c>
      <c r="E20" s="28">
        <v>1</v>
      </c>
      <c r="F20" s="20">
        <f t="shared" si="0"/>
        <v>2.9411764705882351</v>
      </c>
      <c r="G20" s="29">
        <v>12</v>
      </c>
      <c r="H20" s="20">
        <f t="shared" si="1"/>
        <v>35.294117647058826</v>
      </c>
      <c r="I20" s="96">
        <f>C20-E20-G20</f>
        <v>21</v>
      </c>
      <c r="J20" s="20">
        <f t="shared" si="2"/>
        <v>61.764705882352942</v>
      </c>
      <c r="K20" s="26">
        <v>2</v>
      </c>
      <c r="L20" s="20">
        <f t="shared" si="3"/>
        <v>5.8823529411764701</v>
      </c>
      <c r="M20" s="78"/>
    </row>
    <row r="21" spans="1:13" ht="15" customHeight="1">
      <c r="A21" s="127" t="s">
        <v>96</v>
      </c>
      <c r="B21" s="127"/>
      <c r="C21" s="75">
        <f>C19+C20</f>
        <v>75</v>
      </c>
      <c r="D21" s="75"/>
      <c r="E21" s="24">
        <f>E19+E20</f>
        <v>16</v>
      </c>
      <c r="F21" s="20">
        <f t="shared" si="0"/>
        <v>21.333333333333336</v>
      </c>
      <c r="G21" s="24">
        <f>G19+G20</f>
        <v>37</v>
      </c>
      <c r="H21" s="20">
        <f t="shared" si="1"/>
        <v>49.333333333333336</v>
      </c>
      <c r="I21" s="24">
        <f>I19+I20</f>
        <v>22</v>
      </c>
      <c r="J21" s="20">
        <f t="shared" si="2"/>
        <v>29.333333333333332</v>
      </c>
      <c r="K21" s="23">
        <f>K19+K20</f>
        <v>2</v>
      </c>
      <c r="L21" s="20">
        <f t="shared" si="3"/>
        <v>2.666666666666667</v>
      </c>
      <c r="M21" s="53"/>
    </row>
    <row r="22" spans="1:13" ht="15" customHeight="1">
      <c r="A22" s="126" t="s">
        <v>38</v>
      </c>
      <c r="B22" s="79" t="s">
        <v>14</v>
      </c>
      <c r="C22" s="104">
        <v>41</v>
      </c>
      <c r="D22" s="26" t="s">
        <v>30</v>
      </c>
      <c r="E22" s="26">
        <v>4</v>
      </c>
      <c r="F22" s="20">
        <f t="shared" si="0"/>
        <v>9.7560975609756095</v>
      </c>
      <c r="G22" s="26">
        <v>25</v>
      </c>
      <c r="H22" s="20">
        <f t="shared" si="1"/>
        <v>60.975609756097562</v>
      </c>
      <c r="I22" s="26">
        <f>C22-E22-G22</f>
        <v>12</v>
      </c>
      <c r="J22" s="20">
        <f t="shared" si="2"/>
        <v>29.268292682926827</v>
      </c>
      <c r="K22" s="26"/>
      <c r="L22" s="20">
        <f t="shared" si="3"/>
        <v>0</v>
      </c>
      <c r="M22" s="77"/>
    </row>
    <row r="23" spans="1:13" ht="15" customHeight="1">
      <c r="A23" s="126"/>
      <c r="B23" s="75" t="s">
        <v>15</v>
      </c>
      <c r="C23" s="103">
        <v>34</v>
      </c>
      <c r="D23" s="26" t="s">
        <v>58</v>
      </c>
      <c r="E23" s="21">
        <v>0</v>
      </c>
      <c r="F23" s="20">
        <f t="shared" si="0"/>
        <v>0</v>
      </c>
      <c r="G23" s="21">
        <v>6</v>
      </c>
      <c r="H23" s="20">
        <f t="shared" si="1"/>
        <v>17.647058823529413</v>
      </c>
      <c r="I23" s="26">
        <f>C23-E23-G23</f>
        <v>28</v>
      </c>
      <c r="J23" s="20">
        <f t="shared" si="2"/>
        <v>82.35294117647058</v>
      </c>
      <c r="K23" s="21">
        <v>3</v>
      </c>
      <c r="L23" s="20">
        <f t="shared" si="3"/>
        <v>8.8235294117647065</v>
      </c>
      <c r="M23" s="77"/>
    </row>
    <row r="24" spans="1:13" ht="15" customHeight="1">
      <c r="A24" s="127" t="s">
        <v>96</v>
      </c>
      <c r="B24" s="127"/>
      <c r="C24" s="75">
        <f>C22+C23</f>
        <v>75</v>
      </c>
      <c r="D24" s="75"/>
      <c r="E24" s="75">
        <f>E22+E23</f>
        <v>4</v>
      </c>
      <c r="F24" s="20">
        <f t="shared" si="0"/>
        <v>5.3333333333333339</v>
      </c>
      <c r="G24" s="75">
        <f>G22+G23</f>
        <v>31</v>
      </c>
      <c r="H24" s="20">
        <f t="shared" si="1"/>
        <v>41.333333333333336</v>
      </c>
      <c r="I24" s="83">
        <f>I22+I23</f>
        <v>40</v>
      </c>
      <c r="J24" s="20">
        <f t="shared" si="2"/>
        <v>53.333333333333336</v>
      </c>
      <c r="K24" s="83">
        <f>K22+K23</f>
        <v>3</v>
      </c>
      <c r="L24" s="20">
        <f t="shared" si="3"/>
        <v>4</v>
      </c>
      <c r="M24" s="53"/>
    </row>
    <row r="25" spans="1:13" s="8" customFormat="1" ht="15" customHeight="1">
      <c r="A25" s="126" t="s">
        <v>39</v>
      </c>
      <c r="B25" s="79" t="s">
        <v>14</v>
      </c>
      <c r="C25" s="104">
        <v>41</v>
      </c>
      <c r="D25" s="26" t="s">
        <v>25</v>
      </c>
      <c r="E25" s="26">
        <v>8</v>
      </c>
      <c r="F25" s="20">
        <f t="shared" si="0"/>
        <v>19.512195121951219</v>
      </c>
      <c r="G25" s="26">
        <v>27</v>
      </c>
      <c r="H25" s="20">
        <f t="shared" si="1"/>
        <v>65.853658536585371</v>
      </c>
      <c r="I25" s="26">
        <f>C25-E25-G25</f>
        <v>6</v>
      </c>
      <c r="J25" s="20">
        <f t="shared" si="2"/>
        <v>14.634146341463413</v>
      </c>
      <c r="K25" s="26"/>
      <c r="L25" s="20">
        <f t="shared" si="3"/>
        <v>0</v>
      </c>
      <c r="M25" s="77"/>
    </row>
    <row r="26" spans="1:13" s="8" customFormat="1" ht="15" customHeight="1">
      <c r="A26" s="126"/>
      <c r="B26" s="75" t="s">
        <v>15</v>
      </c>
      <c r="C26" s="103">
        <v>34</v>
      </c>
      <c r="D26" s="26" t="s">
        <v>25</v>
      </c>
      <c r="E26" s="21"/>
      <c r="F26" s="20">
        <f t="shared" si="0"/>
        <v>0</v>
      </c>
      <c r="G26" s="21">
        <v>10</v>
      </c>
      <c r="H26" s="20">
        <f t="shared" si="1"/>
        <v>29.411764705882355</v>
      </c>
      <c r="I26" s="26">
        <f>C26-E26-G26</f>
        <v>24</v>
      </c>
      <c r="J26" s="20">
        <f t="shared" si="2"/>
        <v>70.588235294117652</v>
      </c>
      <c r="K26" s="21">
        <v>4</v>
      </c>
      <c r="L26" s="20">
        <f t="shared" si="3"/>
        <v>11.76470588235294</v>
      </c>
      <c r="M26" s="77"/>
    </row>
    <row r="27" spans="1:13" s="8" customFormat="1" ht="15" customHeight="1">
      <c r="A27" s="127" t="s">
        <v>96</v>
      </c>
      <c r="B27" s="127"/>
      <c r="C27" s="75">
        <f>C25+C26</f>
        <v>75</v>
      </c>
      <c r="D27" s="75"/>
      <c r="E27" s="75">
        <f>E25+E26</f>
        <v>8</v>
      </c>
      <c r="F27" s="20">
        <f t="shared" si="0"/>
        <v>10.666666666666668</v>
      </c>
      <c r="G27" s="75">
        <f>G25+G26</f>
        <v>37</v>
      </c>
      <c r="H27" s="20">
        <f t="shared" si="1"/>
        <v>49.333333333333336</v>
      </c>
      <c r="I27" s="83">
        <f>I25+I26</f>
        <v>30</v>
      </c>
      <c r="J27" s="20">
        <f t="shared" si="2"/>
        <v>40</v>
      </c>
      <c r="K27" s="83">
        <f>K25+K26</f>
        <v>4</v>
      </c>
      <c r="L27" s="20">
        <f t="shared" si="3"/>
        <v>5.3333333333333339</v>
      </c>
      <c r="M27" s="53"/>
    </row>
    <row r="28" spans="1:13" s="8" customFormat="1" ht="15" customHeight="1">
      <c r="A28" s="126" t="s">
        <v>40</v>
      </c>
      <c r="B28" s="79" t="s">
        <v>14</v>
      </c>
      <c r="C28" s="104">
        <v>41</v>
      </c>
      <c r="D28" s="26" t="s">
        <v>97</v>
      </c>
      <c r="E28" s="26">
        <v>13</v>
      </c>
      <c r="F28" s="20">
        <f t="shared" si="0"/>
        <v>31.707317073170731</v>
      </c>
      <c r="G28" s="26">
        <v>24</v>
      </c>
      <c r="H28" s="20">
        <f t="shared" si="1"/>
        <v>58.536585365853654</v>
      </c>
      <c r="I28" s="26">
        <f>C28-E28-G28</f>
        <v>4</v>
      </c>
      <c r="J28" s="20">
        <f t="shared" si="2"/>
        <v>9.7560975609756095</v>
      </c>
      <c r="K28" s="26"/>
      <c r="L28" s="20">
        <f t="shared" si="3"/>
        <v>0</v>
      </c>
      <c r="M28" s="77"/>
    </row>
    <row r="29" spans="1:13" s="8" customFormat="1" ht="15" customHeight="1">
      <c r="A29" s="126"/>
      <c r="B29" s="75" t="s">
        <v>15</v>
      </c>
      <c r="C29" s="103">
        <v>34</v>
      </c>
      <c r="D29" s="26" t="s">
        <v>97</v>
      </c>
      <c r="E29" s="21">
        <v>8</v>
      </c>
      <c r="F29" s="20">
        <f t="shared" si="0"/>
        <v>23.52941176470588</v>
      </c>
      <c r="G29" s="21">
        <v>24</v>
      </c>
      <c r="H29" s="20">
        <f t="shared" si="1"/>
        <v>70.588235294117652</v>
      </c>
      <c r="I29" s="26">
        <f>C29-E29-G29</f>
        <v>2</v>
      </c>
      <c r="J29" s="20">
        <f t="shared" si="2"/>
        <v>5.8823529411764701</v>
      </c>
      <c r="K29" s="21"/>
      <c r="L29" s="20">
        <f t="shared" si="3"/>
        <v>0</v>
      </c>
      <c r="M29" s="77"/>
    </row>
    <row r="30" spans="1:13" s="8" customFormat="1" ht="15" customHeight="1">
      <c r="A30" s="127" t="s">
        <v>96</v>
      </c>
      <c r="B30" s="127"/>
      <c r="C30" s="75">
        <f>C28+C29</f>
        <v>75</v>
      </c>
      <c r="D30" s="75"/>
      <c r="E30" s="75">
        <f>E28+E29</f>
        <v>21</v>
      </c>
      <c r="F30" s="20">
        <f t="shared" si="0"/>
        <v>28.000000000000004</v>
      </c>
      <c r="G30" s="75">
        <f>G28+G29</f>
        <v>48</v>
      </c>
      <c r="H30" s="20">
        <f t="shared" si="1"/>
        <v>64</v>
      </c>
      <c r="I30" s="83">
        <f>I28+I29</f>
        <v>6</v>
      </c>
      <c r="J30" s="20">
        <f t="shared" si="2"/>
        <v>8</v>
      </c>
      <c r="K30" s="83">
        <f>K28+K29</f>
        <v>0</v>
      </c>
      <c r="L30" s="20">
        <f t="shared" si="3"/>
        <v>0</v>
      </c>
      <c r="M30" s="53"/>
    </row>
    <row r="31" spans="1:13" s="8" customFormat="1" ht="15" customHeight="1">
      <c r="A31" s="128" t="s">
        <v>41</v>
      </c>
      <c r="B31" s="79" t="s">
        <v>14</v>
      </c>
      <c r="C31" s="104">
        <v>41</v>
      </c>
      <c r="D31" s="26" t="s">
        <v>60</v>
      </c>
      <c r="E31" s="26">
        <v>8</v>
      </c>
      <c r="F31" s="20">
        <f t="shared" si="0"/>
        <v>19.512195121951219</v>
      </c>
      <c r="G31" s="26">
        <v>21</v>
      </c>
      <c r="H31" s="20">
        <f t="shared" si="1"/>
        <v>51.219512195121951</v>
      </c>
      <c r="I31" s="26">
        <f>C31-E31-G31</f>
        <v>12</v>
      </c>
      <c r="J31" s="20">
        <f t="shared" si="2"/>
        <v>29.268292682926827</v>
      </c>
      <c r="K31" s="26"/>
      <c r="L31" s="20">
        <f t="shared" si="3"/>
        <v>0</v>
      </c>
      <c r="M31" s="77"/>
    </row>
    <row r="32" spans="1:13" s="8" customFormat="1" ht="15" customHeight="1">
      <c r="A32" s="129"/>
      <c r="B32" s="75" t="s">
        <v>15</v>
      </c>
      <c r="C32" s="103">
        <v>34</v>
      </c>
      <c r="D32" s="26" t="s">
        <v>60</v>
      </c>
      <c r="E32" s="21">
        <v>0</v>
      </c>
      <c r="F32" s="20">
        <f t="shared" si="0"/>
        <v>0</v>
      </c>
      <c r="G32" s="21">
        <v>7</v>
      </c>
      <c r="H32" s="20">
        <f t="shared" si="1"/>
        <v>20.588235294117645</v>
      </c>
      <c r="I32" s="26">
        <f>C32-E32-G32</f>
        <v>27</v>
      </c>
      <c r="J32" s="20">
        <f t="shared" si="2"/>
        <v>79.411764705882348</v>
      </c>
      <c r="K32" s="21">
        <v>5</v>
      </c>
      <c r="L32" s="20">
        <f t="shared" si="3"/>
        <v>14.705882352941178</v>
      </c>
      <c r="M32" s="77"/>
    </row>
    <row r="33" spans="1:13" s="8" customFormat="1" ht="15" customHeight="1">
      <c r="A33" s="127" t="s">
        <v>96</v>
      </c>
      <c r="B33" s="127"/>
      <c r="C33" s="75">
        <f>C31+C32</f>
        <v>75</v>
      </c>
      <c r="D33" s="75"/>
      <c r="E33" s="75">
        <f>E31+E32</f>
        <v>8</v>
      </c>
      <c r="F33" s="20">
        <f t="shared" si="0"/>
        <v>10.666666666666668</v>
      </c>
      <c r="G33" s="75">
        <f>G31+G32</f>
        <v>28</v>
      </c>
      <c r="H33" s="20">
        <f t="shared" si="1"/>
        <v>37.333333333333336</v>
      </c>
      <c r="I33" s="83">
        <f>I31+I32</f>
        <v>39</v>
      </c>
      <c r="J33" s="20">
        <f t="shared" si="2"/>
        <v>52</v>
      </c>
      <c r="K33" s="83">
        <f>K31+K32</f>
        <v>5</v>
      </c>
      <c r="L33" s="20">
        <f t="shared" si="3"/>
        <v>6.666666666666667</v>
      </c>
      <c r="M33" s="53"/>
    </row>
    <row r="34" spans="1:13" s="8" customFormat="1" ht="15" customHeight="1">
      <c r="A34" s="126" t="s">
        <v>42</v>
      </c>
      <c r="B34" s="79" t="s">
        <v>14</v>
      </c>
      <c r="C34" s="104">
        <v>41</v>
      </c>
      <c r="D34" s="26" t="s">
        <v>104</v>
      </c>
      <c r="E34" s="26">
        <v>14</v>
      </c>
      <c r="F34" s="20">
        <f t="shared" si="0"/>
        <v>34.146341463414636</v>
      </c>
      <c r="G34" s="26">
        <v>27</v>
      </c>
      <c r="H34" s="20">
        <f t="shared" si="1"/>
        <v>65.853658536585371</v>
      </c>
      <c r="I34" s="26">
        <f>C34-E34-G34</f>
        <v>0</v>
      </c>
      <c r="J34" s="20">
        <f t="shared" si="2"/>
        <v>0</v>
      </c>
      <c r="K34" s="26"/>
      <c r="L34" s="20">
        <f t="shared" si="3"/>
        <v>0</v>
      </c>
      <c r="M34" s="77"/>
    </row>
    <row r="35" spans="1:13" s="8" customFormat="1" ht="15" customHeight="1">
      <c r="A35" s="126"/>
      <c r="B35" s="75" t="s">
        <v>15</v>
      </c>
      <c r="C35" s="103">
        <v>34</v>
      </c>
      <c r="D35" s="26" t="s">
        <v>104</v>
      </c>
      <c r="E35" s="21">
        <v>4</v>
      </c>
      <c r="F35" s="20">
        <f t="shared" si="0"/>
        <v>11.76470588235294</v>
      </c>
      <c r="G35" s="21">
        <v>18</v>
      </c>
      <c r="H35" s="20">
        <f t="shared" si="1"/>
        <v>52.941176470588239</v>
      </c>
      <c r="I35" s="26">
        <f>C35-E35-G35</f>
        <v>12</v>
      </c>
      <c r="J35" s="20">
        <f t="shared" si="2"/>
        <v>35.294117647058826</v>
      </c>
      <c r="K35" s="21"/>
      <c r="L35" s="20">
        <f t="shared" si="3"/>
        <v>0</v>
      </c>
      <c r="M35" s="77"/>
    </row>
    <row r="36" spans="1:13" s="8" customFormat="1" ht="15" customHeight="1">
      <c r="A36" s="127" t="s">
        <v>96</v>
      </c>
      <c r="B36" s="127"/>
      <c r="C36" s="75">
        <f>C34+C35</f>
        <v>75</v>
      </c>
      <c r="D36" s="75"/>
      <c r="E36" s="75">
        <f>E34+E35</f>
        <v>18</v>
      </c>
      <c r="F36" s="20">
        <f t="shared" si="0"/>
        <v>24</v>
      </c>
      <c r="G36" s="75">
        <f>G34+G35</f>
        <v>45</v>
      </c>
      <c r="H36" s="20">
        <f t="shared" si="1"/>
        <v>60</v>
      </c>
      <c r="I36" s="83">
        <f>I34+I35</f>
        <v>12</v>
      </c>
      <c r="J36" s="20">
        <f t="shared" si="2"/>
        <v>16</v>
      </c>
      <c r="K36" s="83">
        <f>K34+K35</f>
        <v>0</v>
      </c>
      <c r="L36" s="20">
        <f t="shared" si="3"/>
        <v>0</v>
      </c>
      <c r="M36" s="53"/>
    </row>
  </sheetData>
  <mergeCells count="33">
    <mergeCell ref="A30:B30"/>
    <mergeCell ref="A31:A32"/>
    <mergeCell ref="A33:B33"/>
    <mergeCell ref="A34:A35"/>
    <mergeCell ref="A36:B36"/>
    <mergeCell ref="A28:A29"/>
    <mergeCell ref="A9:B9"/>
    <mergeCell ref="A10:A11"/>
    <mergeCell ref="A12:B12"/>
    <mergeCell ref="A16:A17"/>
    <mergeCell ref="A18:B18"/>
    <mergeCell ref="A19:A20"/>
    <mergeCell ref="A13:A14"/>
    <mergeCell ref="A15:B15"/>
    <mergeCell ref="A21:B21"/>
    <mergeCell ref="A22:A23"/>
    <mergeCell ref="A24:B24"/>
    <mergeCell ref="M4:M6"/>
    <mergeCell ref="E5:F5"/>
    <mergeCell ref="G5:H5"/>
    <mergeCell ref="A25:A26"/>
    <mergeCell ref="A27:B27"/>
    <mergeCell ref="A7:A8"/>
    <mergeCell ref="E1:L1"/>
    <mergeCell ref="E2:L2"/>
    <mergeCell ref="A3:L3"/>
    <mergeCell ref="A4:A6"/>
    <mergeCell ref="B4:B6"/>
    <mergeCell ref="C4:C6"/>
    <mergeCell ref="D4:D6"/>
    <mergeCell ref="E4:L4"/>
    <mergeCell ref="I5:J5"/>
    <mergeCell ref="K5:L5"/>
  </mergeCells>
  <pageMargins left="0.73958333333333337" right="0.25" top="0.20833333333333301" bottom="0.55208333333333337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4" workbookViewId="0">
      <selection activeCell="G14" sqref="G14"/>
    </sheetView>
  </sheetViews>
  <sheetFormatPr defaultRowHeight="15"/>
  <cols>
    <col min="1" max="1" width="8.5703125" customWidth="1"/>
    <col min="2" max="2" width="8.5703125" style="87" customWidth="1"/>
    <col min="3" max="3" width="8.5703125" customWidth="1"/>
    <col min="4" max="12" width="9.5703125" customWidth="1"/>
    <col min="13" max="13" width="17.7109375" style="32" customWidth="1"/>
  </cols>
  <sheetData>
    <row r="1" spans="1:13" ht="15.75">
      <c r="A1" s="1" t="s">
        <v>16</v>
      </c>
      <c r="B1" s="1"/>
      <c r="C1" s="1"/>
      <c r="D1" s="1"/>
      <c r="E1" s="122" t="s">
        <v>17</v>
      </c>
      <c r="F1" s="122"/>
      <c r="G1" s="122"/>
      <c r="H1" s="122"/>
      <c r="I1" s="122"/>
      <c r="J1" s="122"/>
      <c r="K1" s="122"/>
      <c r="L1" s="122"/>
    </row>
    <row r="2" spans="1:13" ht="16.5">
      <c r="A2" s="1" t="s">
        <v>19</v>
      </c>
      <c r="B2" s="1"/>
      <c r="C2" s="1"/>
      <c r="D2" s="1"/>
      <c r="E2" s="123" t="s">
        <v>18</v>
      </c>
      <c r="F2" s="123"/>
      <c r="G2" s="123"/>
      <c r="H2" s="123"/>
      <c r="I2" s="123"/>
      <c r="J2" s="123"/>
      <c r="K2" s="123"/>
      <c r="L2" s="123"/>
    </row>
    <row r="3" spans="1:13" ht="22.5" customHeight="1">
      <c r="A3" s="124" t="s">
        <v>112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3" ht="15" customHeight="1">
      <c r="A4" s="125" t="s">
        <v>34</v>
      </c>
      <c r="B4" s="125" t="s">
        <v>4</v>
      </c>
      <c r="C4" s="125" t="s">
        <v>6</v>
      </c>
      <c r="D4" s="125" t="s">
        <v>57</v>
      </c>
      <c r="E4" s="125" t="s">
        <v>5</v>
      </c>
      <c r="F4" s="125"/>
      <c r="G4" s="125"/>
      <c r="H4" s="125"/>
      <c r="I4" s="125"/>
      <c r="J4" s="125"/>
      <c r="K4" s="125"/>
      <c r="L4" s="125"/>
      <c r="M4" s="119" t="s">
        <v>66</v>
      </c>
    </row>
    <row r="5" spans="1:13" ht="15" customHeight="1">
      <c r="A5" s="125"/>
      <c r="B5" s="125"/>
      <c r="C5" s="125"/>
      <c r="D5" s="125"/>
      <c r="E5" s="125" t="s">
        <v>7</v>
      </c>
      <c r="F5" s="125"/>
      <c r="G5" s="125" t="s">
        <v>8</v>
      </c>
      <c r="H5" s="125"/>
      <c r="I5" s="125" t="s">
        <v>9</v>
      </c>
      <c r="J5" s="125"/>
      <c r="K5" s="125" t="s">
        <v>53</v>
      </c>
      <c r="L5" s="125"/>
      <c r="M5" s="120"/>
    </row>
    <row r="6" spans="1:13" ht="15" customHeight="1">
      <c r="A6" s="125"/>
      <c r="B6" s="125"/>
      <c r="C6" s="125"/>
      <c r="D6" s="125"/>
      <c r="E6" s="15" t="s">
        <v>0</v>
      </c>
      <c r="F6" s="27" t="s">
        <v>1</v>
      </c>
      <c r="G6" s="76" t="s">
        <v>0</v>
      </c>
      <c r="H6" s="27" t="s">
        <v>1</v>
      </c>
      <c r="I6" s="82" t="s">
        <v>0</v>
      </c>
      <c r="J6" s="27" t="s">
        <v>1</v>
      </c>
      <c r="K6" s="82" t="s">
        <v>0</v>
      </c>
      <c r="L6" s="27" t="s">
        <v>1</v>
      </c>
      <c r="M6" s="121"/>
    </row>
    <row r="7" spans="1:13" ht="15" customHeight="1">
      <c r="A7" s="126" t="s">
        <v>36</v>
      </c>
      <c r="B7" s="79" t="s">
        <v>2</v>
      </c>
      <c r="C7" s="104">
        <v>33</v>
      </c>
      <c r="D7" s="26" t="s">
        <v>61</v>
      </c>
      <c r="E7" s="26"/>
      <c r="F7" s="20">
        <f t="shared" ref="F7:F36" si="0">E7/C7*100</f>
        <v>0</v>
      </c>
      <c r="G7" s="26"/>
      <c r="H7" s="20">
        <f t="shared" ref="H7:H36" si="1">G7/C7*100</f>
        <v>0</v>
      </c>
      <c r="I7" s="26">
        <f>C7-E7-G7</f>
        <v>33</v>
      </c>
      <c r="J7" s="20">
        <f t="shared" ref="J7:J36" si="2">I7/C7*100</f>
        <v>100</v>
      </c>
      <c r="K7" s="26"/>
      <c r="L7" s="20">
        <f t="shared" ref="L7:L36" si="3">K7/C7*100</f>
        <v>0</v>
      </c>
      <c r="M7" s="78"/>
    </row>
    <row r="8" spans="1:13" ht="15" customHeight="1">
      <c r="A8" s="126"/>
      <c r="B8" s="75" t="s">
        <v>3</v>
      </c>
      <c r="C8" s="103">
        <v>34</v>
      </c>
      <c r="D8" s="26" t="s">
        <v>103</v>
      </c>
      <c r="E8" s="26"/>
      <c r="F8" s="20">
        <f t="shared" si="0"/>
        <v>0</v>
      </c>
      <c r="G8" s="26">
        <v>12</v>
      </c>
      <c r="H8" s="20">
        <f t="shared" si="1"/>
        <v>35.294117647058826</v>
      </c>
      <c r="I8" s="26">
        <f>C8-E8-G8</f>
        <v>22</v>
      </c>
      <c r="J8" s="20">
        <f t="shared" si="2"/>
        <v>64.705882352941174</v>
      </c>
      <c r="K8" s="26">
        <v>6</v>
      </c>
      <c r="L8" s="20">
        <f t="shared" si="3"/>
        <v>17.647058823529413</v>
      </c>
      <c r="M8" s="78"/>
    </row>
    <row r="9" spans="1:13" ht="15" customHeight="1">
      <c r="A9" s="127" t="s">
        <v>96</v>
      </c>
      <c r="B9" s="127"/>
      <c r="C9" s="75">
        <f>C7+C8</f>
        <v>67</v>
      </c>
      <c r="D9" s="75"/>
      <c r="E9" s="23">
        <f>E7+E8</f>
        <v>0</v>
      </c>
      <c r="F9" s="20">
        <f t="shared" si="0"/>
        <v>0</v>
      </c>
      <c r="G9" s="23">
        <f>G7+G8</f>
        <v>12</v>
      </c>
      <c r="H9" s="20">
        <f t="shared" si="1"/>
        <v>17.910447761194028</v>
      </c>
      <c r="I9" s="23">
        <f>I7+I8</f>
        <v>55</v>
      </c>
      <c r="J9" s="20">
        <f t="shared" si="2"/>
        <v>82.089552238805979</v>
      </c>
      <c r="K9" s="23">
        <f>K7+K8</f>
        <v>6</v>
      </c>
      <c r="L9" s="20">
        <f t="shared" si="3"/>
        <v>8.9552238805970141</v>
      </c>
      <c r="M9" s="53"/>
    </row>
    <row r="10" spans="1:13" ht="15" customHeight="1">
      <c r="A10" s="126" t="s">
        <v>35</v>
      </c>
      <c r="B10" s="79" t="s">
        <v>2</v>
      </c>
      <c r="C10" s="104">
        <v>33</v>
      </c>
      <c r="D10" s="26" t="s">
        <v>97</v>
      </c>
      <c r="E10" s="21">
        <v>12</v>
      </c>
      <c r="F10" s="20">
        <f t="shared" si="0"/>
        <v>36.363636363636367</v>
      </c>
      <c r="G10" s="21">
        <v>18</v>
      </c>
      <c r="H10" s="20">
        <f t="shared" si="1"/>
        <v>54.54545454545454</v>
      </c>
      <c r="I10" s="26">
        <f>C10-E10-G10</f>
        <v>3</v>
      </c>
      <c r="J10" s="20">
        <f t="shared" si="2"/>
        <v>9.0909090909090917</v>
      </c>
      <c r="K10" s="26"/>
      <c r="L10" s="20">
        <f t="shared" si="3"/>
        <v>0</v>
      </c>
      <c r="M10" s="78"/>
    </row>
    <row r="11" spans="1:13" ht="15" customHeight="1">
      <c r="A11" s="126"/>
      <c r="B11" s="75" t="s">
        <v>3</v>
      </c>
      <c r="C11" s="103">
        <v>34</v>
      </c>
      <c r="D11" s="26" t="s">
        <v>103</v>
      </c>
      <c r="E11" s="21"/>
      <c r="F11" s="20">
        <f t="shared" si="0"/>
        <v>0</v>
      </c>
      <c r="G11" s="21">
        <v>6</v>
      </c>
      <c r="H11" s="20">
        <f t="shared" si="1"/>
        <v>17.647058823529413</v>
      </c>
      <c r="I11" s="26">
        <f>C11-E11-G11</f>
        <v>28</v>
      </c>
      <c r="J11" s="20">
        <f t="shared" si="2"/>
        <v>82.35294117647058</v>
      </c>
      <c r="K11" s="26">
        <v>2</v>
      </c>
      <c r="L11" s="20">
        <f t="shared" si="3"/>
        <v>5.8823529411764701</v>
      </c>
      <c r="M11" s="78"/>
    </row>
    <row r="12" spans="1:13" ht="15" customHeight="1">
      <c r="A12" s="127" t="s">
        <v>96</v>
      </c>
      <c r="B12" s="127"/>
      <c r="C12" s="75">
        <f>C10+C11</f>
        <v>67</v>
      </c>
      <c r="D12" s="75"/>
      <c r="E12" s="23">
        <f>E10+E11</f>
        <v>12</v>
      </c>
      <c r="F12" s="20">
        <f t="shared" si="0"/>
        <v>17.910447761194028</v>
      </c>
      <c r="G12" s="23">
        <f>G10+G11</f>
        <v>24</v>
      </c>
      <c r="H12" s="20">
        <f t="shared" si="1"/>
        <v>35.820895522388057</v>
      </c>
      <c r="I12" s="23">
        <f>I10+I11</f>
        <v>31</v>
      </c>
      <c r="J12" s="20">
        <f t="shared" si="2"/>
        <v>46.268656716417908</v>
      </c>
      <c r="K12" s="23">
        <f>K10+K11</f>
        <v>2</v>
      </c>
      <c r="L12" s="20">
        <f t="shared" si="3"/>
        <v>2.9850746268656714</v>
      </c>
      <c r="M12" s="53"/>
    </row>
    <row r="13" spans="1:13" ht="15" customHeight="1">
      <c r="A13" s="126" t="s">
        <v>43</v>
      </c>
      <c r="B13" s="79" t="s">
        <v>2</v>
      </c>
      <c r="C13" s="104">
        <v>33</v>
      </c>
      <c r="D13" s="26" t="s">
        <v>106</v>
      </c>
      <c r="E13" s="21">
        <v>20</v>
      </c>
      <c r="F13" s="20">
        <f t="shared" si="0"/>
        <v>60.606060606060609</v>
      </c>
      <c r="G13" s="21">
        <v>13</v>
      </c>
      <c r="H13" s="20">
        <f t="shared" si="1"/>
        <v>39.393939393939391</v>
      </c>
      <c r="I13" s="26">
        <f>C13-E13-G13</f>
        <v>0</v>
      </c>
      <c r="J13" s="20">
        <f t="shared" si="2"/>
        <v>0</v>
      </c>
      <c r="K13" s="26"/>
      <c r="L13" s="20">
        <f t="shared" si="3"/>
        <v>0</v>
      </c>
      <c r="M13" s="78"/>
    </row>
    <row r="14" spans="1:13" ht="15" customHeight="1">
      <c r="A14" s="126"/>
      <c r="B14" s="75" t="s">
        <v>3</v>
      </c>
      <c r="C14" s="103">
        <v>34</v>
      </c>
      <c r="D14" s="26" t="s">
        <v>106</v>
      </c>
      <c r="E14" s="21">
        <v>2</v>
      </c>
      <c r="F14" s="20">
        <f t="shared" si="0"/>
        <v>5.8823529411764701</v>
      </c>
      <c r="G14" s="21">
        <v>20</v>
      </c>
      <c r="H14" s="20">
        <f t="shared" si="1"/>
        <v>58.82352941176471</v>
      </c>
      <c r="I14" s="26">
        <f>C14-E14-G14</f>
        <v>12</v>
      </c>
      <c r="J14" s="20">
        <f t="shared" si="2"/>
        <v>35.294117647058826</v>
      </c>
      <c r="K14" s="26"/>
      <c r="L14" s="20">
        <f t="shared" si="3"/>
        <v>0</v>
      </c>
      <c r="M14" s="78"/>
    </row>
    <row r="15" spans="1:13" ht="15" customHeight="1">
      <c r="A15" s="127" t="s">
        <v>96</v>
      </c>
      <c r="B15" s="127"/>
      <c r="C15" s="75">
        <f>C13+C14</f>
        <v>67</v>
      </c>
      <c r="D15" s="75"/>
      <c r="E15" s="23">
        <f>E13+E14</f>
        <v>22</v>
      </c>
      <c r="F15" s="20">
        <f t="shared" si="0"/>
        <v>32.835820895522389</v>
      </c>
      <c r="G15" s="23">
        <f>G13+G14</f>
        <v>33</v>
      </c>
      <c r="H15" s="20">
        <f t="shared" si="1"/>
        <v>49.253731343283583</v>
      </c>
      <c r="I15" s="23">
        <f>I13+I14</f>
        <v>12</v>
      </c>
      <c r="J15" s="20">
        <f t="shared" si="2"/>
        <v>17.910447761194028</v>
      </c>
      <c r="K15" s="23">
        <f>K13+K14</f>
        <v>0</v>
      </c>
      <c r="L15" s="20">
        <f t="shared" si="3"/>
        <v>0</v>
      </c>
      <c r="M15" s="53"/>
    </row>
    <row r="16" spans="1:13" ht="15" customHeight="1">
      <c r="A16" s="126" t="s">
        <v>37</v>
      </c>
      <c r="B16" s="79" t="s">
        <v>2</v>
      </c>
      <c r="C16" s="104">
        <v>33</v>
      </c>
      <c r="D16" s="26" t="s">
        <v>62</v>
      </c>
      <c r="E16" s="21">
        <v>9</v>
      </c>
      <c r="F16" s="20">
        <f t="shared" si="0"/>
        <v>27.27272727272727</v>
      </c>
      <c r="G16" s="21">
        <v>18</v>
      </c>
      <c r="H16" s="20">
        <f t="shared" si="1"/>
        <v>54.54545454545454</v>
      </c>
      <c r="I16" s="26">
        <f>C16-E16-G16</f>
        <v>6</v>
      </c>
      <c r="J16" s="20">
        <f t="shared" si="2"/>
        <v>18.181818181818183</v>
      </c>
      <c r="K16" s="26"/>
      <c r="L16" s="20">
        <f t="shared" si="3"/>
        <v>0</v>
      </c>
      <c r="M16" s="78"/>
    </row>
    <row r="17" spans="1:13" ht="15" customHeight="1">
      <c r="A17" s="126"/>
      <c r="B17" s="75" t="s">
        <v>3</v>
      </c>
      <c r="C17" s="103">
        <v>34</v>
      </c>
      <c r="D17" s="26" t="s">
        <v>62</v>
      </c>
      <c r="E17" s="21">
        <v>0</v>
      </c>
      <c r="F17" s="20">
        <f t="shared" si="0"/>
        <v>0</v>
      </c>
      <c r="G17" s="21">
        <v>15</v>
      </c>
      <c r="H17" s="20">
        <f t="shared" si="1"/>
        <v>44.117647058823529</v>
      </c>
      <c r="I17" s="26">
        <f>C17-E17-G17</f>
        <v>19</v>
      </c>
      <c r="J17" s="20">
        <f t="shared" si="2"/>
        <v>55.882352941176471</v>
      </c>
      <c r="K17" s="26">
        <v>2</v>
      </c>
      <c r="L17" s="20">
        <f t="shared" si="3"/>
        <v>5.8823529411764701</v>
      </c>
      <c r="M17" s="78"/>
    </row>
    <row r="18" spans="1:13" ht="15" customHeight="1">
      <c r="A18" s="127" t="s">
        <v>96</v>
      </c>
      <c r="B18" s="127"/>
      <c r="C18" s="75">
        <f>C16+C17</f>
        <v>67</v>
      </c>
      <c r="D18" s="75"/>
      <c r="E18" s="23">
        <f>E16+E17</f>
        <v>9</v>
      </c>
      <c r="F18" s="20">
        <f t="shared" si="0"/>
        <v>13.432835820895523</v>
      </c>
      <c r="G18" s="23">
        <f>G16+G17</f>
        <v>33</v>
      </c>
      <c r="H18" s="20">
        <f t="shared" si="1"/>
        <v>49.253731343283583</v>
      </c>
      <c r="I18" s="24">
        <f>I16+I17</f>
        <v>25</v>
      </c>
      <c r="J18" s="20">
        <f t="shared" si="2"/>
        <v>37.313432835820898</v>
      </c>
      <c r="K18" s="24">
        <f>K16+K17</f>
        <v>2</v>
      </c>
      <c r="L18" s="20">
        <f t="shared" si="3"/>
        <v>2.9850746268656714</v>
      </c>
      <c r="M18" s="53"/>
    </row>
    <row r="19" spans="1:13" ht="15" customHeight="1">
      <c r="A19" s="126" t="s">
        <v>95</v>
      </c>
      <c r="B19" s="79" t="s">
        <v>2</v>
      </c>
      <c r="C19" s="104">
        <v>33</v>
      </c>
      <c r="D19" s="26" t="s">
        <v>56</v>
      </c>
      <c r="E19" s="28">
        <v>12</v>
      </c>
      <c r="F19" s="20">
        <f t="shared" si="0"/>
        <v>36.363636363636367</v>
      </c>
      <c r="G19" s="29">
        <v>20</v>
      </c>
      <c r="H19" s="20">
        <f t="shared" si="1"/>
        <v>60.606060606060609</v>
      </c>
      <c r="I19" s="26">
        <f>C19-E19-G19</f>
        <v>1</v>
      </c>
      <c r="J19" s="20">
        <f t="shared" si="2"/>
        <v>3.0303030303030303</v>
      </c>
      <c r="K19" s="26"/>
      <c r="L19" s="20">
        <f t="shared" si="3"/>
        <v>0</v>
      </c>
      <c r="M19" s="78"/>
    </row>
    <row r="20" spans="1:13" ht="15" customHeight="1">
      <c r="A20" s="126"/>
      <c r="B20" s="75" t="s">
        <v>3</v>
      </c>
      <c r="C20" s="103">
        <v>34</v>
      </c>
      <c r="D20" s="26" t="s">
        <v>56</v>
      </c>
      <c r="E20" s="28">
        <v>1</v>
      </c>
      <c r="F20" s="20">
        <f t="shared" si="0"/>
        <v>2.9411764705882351</v>
      </c>
      <c r="G20" s="29">
        <v>9</v>
      </c>
      <c r="H20" s="20">
        <f t="shared" si="1"/>
        <v>26.47058823529412</v>
      </c>
      <c r="I20" s="26">
        <f>C20-E20-G20</f>
        <v>24</v>
      </c>
      <c r="J20" s="20">
        <f t="shared" si="2"/>
        <v>70.588235294117652</v>
      </c>
      <c r="K20" s="26">
        <v>1</v>
      </c>
      <c r="L20" s="20">
        <f t="shared" si="3"/>
        <v>2.9411764705882351</v>
      </c>
      <c r="M20" s="78"/>
    </row>
    <row r="21" spans="1:13" ht="15" customHeight="1">
      <c r="A21" s="127" t="s">
        <v>96</v>
      </c>
      <c r="B21" s="127"/>
      <c r="C21" s="75">
        <f>C19+C20</f>
        <v>67</v>
      </c>
      <c r="D21" s="75"/>
      <c r="E21" s="24">
        <f>E19+E20</f>
        <v>13</v>
      </c>
      <c r="F21" s="20">
        <f t="shared" si="0"/>
        <v>19.402985074626866</v>
      </c>
      <c r="G21" s="24">
        <f>G19+G20</f>
        <v>29</v>
      </c>
      <c r="H21" s="20">
        <f t="shared" si="1"/>
        <v>43.283582089552233</v>
      </c>
      <c r="I21" s="24">
        <f>I19+I20</f>
        <v>25</v>
      </c>
      <c r="J21" s="20">
        <f t="shared" si="2"/>
        <v>37.313432835820898</v>
      </c>
      <c r="K21" s="23">
        <f>K19+K20</f>
        <v>1</v>
      </c>
      <c r="L21" s="20">
        <f t="shared" si="3"/>
        <v>1.4925373134328357</v>
      </c>
      <c r="M21" s="53"/>
    </row>
    <row r="22" spans="1:13" ht="15" customHeight="1">
      <c r="A22" s="126" t="s">
        <v>38</v>
      </c>
      <c r="B22" s="79" t="s">
        <v>2</v>
      </c>
      <c r="C22" s="104">
        <v>33</v>
      </c>
      <c r="D22" s="26" t="s">
        <v>25</v>
      </c>
      <c r="E22" s="26">
        <v>3</v>
      </c>
      <c r="F22" s="20">
        <f t="shared" si="0"/>
        <v>9.0909090909090917</v>
      </c>
      <c r="G22" s="26">
        <v>24</v>
      </c>
      <c r="H22" s="20">
        <f t="shared" si="1"/>
        <v>72.727272727272734</v>
      </c>
      <c r="I22" s="26">
        <f>C22-E22-G22</f>
        <v>6</v>
      </c>
      <c r="J22" s="20">
        <f t="shared" si="2"/>
        <v>18.181818181818183</v>
      </c>
      <c r="K22" s="26"/>
      <c r="L22" s="20">
        <f t="shared" si="3"/>
        <v>0</v>
      </c>
      <c r="M22" s="77"/>
    </row>
    <row r="23" spans="1:13" ht="15" customHeight="1">
      <c r="A23" s="126"/>
      <c r="B23" s="75" t="s">
        <v>3</v>
      </c>
      <c r="C23" s="103">
        <v>34</v>
      </c>
      <c r="D23" s="26" t="s">
        <v>104</v>
      </c>
      <c r="E23" s="21">
        <v>0</v>
      </c>
      <c r="F23" s="20">
        <f t="shared" si="0"/>
        <v>0</v>
      </c>
      <c r="G23" s="21">
        <v>10</v>
      </c>
      <c r="H23" s="20">
        <f t="shared" si="1"/>
        <v>29.411764705882355</v>
      </c>
      <c r="I23" s="26">
        <f>C23-E23-G23</f>
        <v>24</v>
      </c>
      <c r="J23" s="20">
        <f t="shared" si="2"/>
        <v>70.588235294117652</v>
      </c>
      <c r="K23" s="21"/>
      <c r="L23" s="20">
        <f t="shared" si="3"/>
        <v>0</v>
      </c>
      <c r="M23" s="77"/>
    </row>
    <row r="24" spans="1:13" ht="15" customHeight="1">
      <c r="A24" s="127" t="s">
        <v>96</v>
      </c>
      <c r="B24" s="127"/>
      <c r="C24" s="75">
        <f>C22+C23</f>
        <v>67</v>
      </c>
      <c r="D24" s="75"/>
      <c r="E24" s="75">
        <f>E22+E23</f>
        <v>3</v>
      </c>
      <c r="F24" s="20">
        <f t="shared" si="0"/>
        <v>4.4776119402985071</v>
      </c>
      <c r="G24" s="75">
        <f>G22+G23</f>
        <v>34</v>
      </c>
      <c r="H24" s="20">
        <f t="shared" si="1"/>
        <v>50.746268656716417</v>
      </c>
      <c r="I24" s="83">
        <f>I22+I23</f>
        <v>30</v>
      </c>
      <c r="J24" s="20">
        <f t="shared" si="2"/>
        <v>44.776119402985074</v>
      </c>
      <c r="K24" s="83">
        <f>K22+K23</f>
        <v>0</v>
      </c>
      <c r="L24" s="20">
        <f t="shared" si="3"/>
        <v>0</v>
      </c>
      <c r="M24" s="53"/>
    </row>
    <row r="25" spans="1:13" s="8" customFormat="1" ht="15" customHeight="1">
      <c r="A25" s="126" t="s">
        <v>39</v>
      </c>
      <c r="B25" s="79" t="s">
        <v>2</v>
      </c>
      <c r="C25" s="104">
        <v>33</v>
      </c>
      <c r="D25" s="26" t="s">
        <v>58</v>
      </c>
      <c r="E25" s="26">
        <v>10</v>
      </c>
      <c r="F25" s="20">
        <f t="shared" si="0"/>
        <v>30.303030303030305</v>
      </c>
      <c r="G25" s="26">
        <v>14</v>
      </c>
      <c r="H25" s="20">
        <f t="shared" si="1"/>
        <v>42.424242424242422</v>
      </c>
      <c r="I25" s="26">
        <f>C25-E25-G25</f>
        <v>9</v>
      </c>
      <c r="J25" s="20">
        <f t="shared" si="2"/>
        <v>27.27272727272727</v>
      </c>
      <c r="K25" s="26"/>
      <c r="L25" s="20">
        <f t="shared" si="3"/>
        <v>0</v>
      </c>
      <c r="M25" s="77"/>
    </row>
    <row r="26" spans="1:13" s="8" customFormat="1" ht="15" customHeight="1">
      <c r="A26" s="126"/>
      <c r="B26" s="75" t="s">
        <v>3</v>
      </c>
      <c r="C26" s="103">
        <v>34</v>
      </c>
      <c r="D26" s="26" t="s">
        <v>58</v>
      </c>
      <c r="E26" s="21">
        <v>0</v>
      </c>
      <c r="F26" s="20">
        <f t="shared" si="0"/>
        <v>0</v>
      </c>
      <c r="G26" s="21">
        <v>10</v>
      </c>
      <c r="H26" s="20">
        <f t="shared" si="1"/>
        <v>29.411764705882355</v>
      </c>
      <c r="I26" s="26">
        <f>C26-E26-G26</f>
        <v>24</v>
      </c>
      <c r="J26" s="20">
        <f t="shared" si="2"/>
        <v>70.588235294117652</v>
      </c>
      <c r="K26" s="21">
        <v>6</v>
      </c>
      <c r="L26" s="20">
        <f t="shared" si="3"/>
        <v>17.647058823529413</v>
      </c>
      <c r="M26" s="77"/>
    </row>
    <row r="27" spans="1:13" s="8" customFormat="1" ht="15" customHeight="1">
      <c r="A27" s="127" t="s">
        <v>96</v>
      </c>
      <c r="B27" s="127"/>
      <c r="C27" s="75">
        <f>C25+C26</f>
        <v>67</v>
      </c>
      <c r="D27" s="75"/>
      <c r="E27" s="75">
        <f>E25+E26</f>
        <v>10</v>
      </c>
      <c r="F27" s="20">
        <f t="shared" si="0"/>
        <v>14.925373134328357</v>
      </c>
      <c r="G27" s="75">
        <f>G25+G26</f>
        <v>24</v>
      </c>
      <c r="H27" s="20">
        <f t="shared" si="1"/>
        <v>35.820895522388057</v>
      </c>
      <c r="I27" s="83">
        <f>I25+I26</f>
        <v>33</v>
      </c>
      <c r="J27" s="20">
        <f t="shared" si="2"/>
        <v>49.253731343283583</v>
      </c>
      <c r="K27" s="83">
        <f>K25+K26</f>
        <v>6</v>
      </c>
      <c r="L27" s="20">
        <f t="shared" si="3"/>
        <v>8.9552238805970141</v>
      </c>
      <c r="M27" s="53"/>
    </row>
    <row r="28" spans="1:13" s="8" customFormat="1" ht="15" customHeight="1">
      <c r="A28" s="126" t="s">
        <v>40</v>
      </c>
      <c r="B28" s="79" t="s">
        <v>2</v>
      </c>
      <c r="C28" s="104">
        <v>33</v>
      </c>
      <c r="D28" s="26" t="s">
        <v>30</v>
      </c>
      <c r="E28" s="26">
        <v>9</v>
      </c>
      <c r="F28" s="20">
        <f t="shared" si="0"/>
        <v>27.27272727272727</v>
      </c>
      <c r="G28" s="26">
        <v>19</v>
      </c>
      <c r="H28" s="20">
        <f t="shared" si="1"/>
        <v>57.575757575757578</v>
      </c>
      <c r="I28" s="26">
        <f>C28-E28-G28</f>
        <v>5</v>
      </c>
      <c r="J28" s="20">
        <f t="shared" si="2"/>
        <v>15.151515151515152</v>
      </c>
      <c r="K28" s="26"/>
      <c r="L28" s="20">
        <f t="shared" si="3"/>
        <v>0</v>
      </c>
      <c r="M28" s="77"/>
    </row>
    <row r="29" spans="1:13" s="8" customFormat="1" ht="15" customHeight="1">
      <c r="A29" s="126"/>
      <c r="B29" s="75" t="s">
        <v>3</v>
      </c>
      <c r="C29" s="103">
        <v>34</v>
      </c>
      <c r="D29" s="26" t="s">
        <v>30</v>
      </c>
      <c r="E29" s="21">
        <v>0</v>
      </c>
      <c r="F29" s="20">
        <f t="shared" si="0"/>
        <v>0</v>
      </c>
      <c r="G29" s="21">
        <v>10</v>
      </c>
      <c r="H29" s="20">
        <f t="shared" si="1"/>
        <v>29.411764705882355</v>
      </c>
      <c r="I29" s="26">
        <f>C29-E29-G29</f>
        <v>24</v>
      </c>
      <c r="J29" s="20">
        <f t="shared" si="2"/>
        <v>70.588235294117652</v>
      </c>
      <c r="K29" s="21">
        <v>2</v>
      </c>
      <c r="L29" s="20">
        <f t="shared" si="3"/>
        <v>5.8823529411764701</v>
      </c>
      <c r="M29" s="77"/>
    </row>
    <row r="30" spans="1:13" s="8" customFormat="1" ht="15" customHeight="1">
      <c r="A30" s="127" t="s">
        <v>96</v>
      </c>
      <c r="B30" s="127"/>
      <c r="C30" s="75">
        <f>C28+C29</f>
        <v>67</v>
      </c>
      <c r="D30" s="75"/>
      <c r="E30" s="75">
        <f>E28+E29</f>
        <v>9</v>
      </c>
      <c r="F30" s="20">
        <f t="shared" si="0"/>
        <v>13.432835820895523</v>
      </c>
      <c r="G30" s="75">
        <f>G28+G29</f>
        <v>29</v>
      </c>
      <c r="H30" s="20">
        <f t="shared" si="1"/>
        <v>43.283582089552233</v>
      </c>
      <c r="I30" s="83">
        <f>I28+I29</f>
        <v>29</v>
      </c>
      <c r="J30" s="20">
        <f t="shared" si="2"/>
        <v>43.283582089552233</v>
      </c>
      <c r="K30" s="83">
        <f>K28+K29</f>
        <v>2</v>
      </c>
      <c r="L30" s="20">
        <f t="shared" si="3"/>
        <v>2.9850746268656714</v>
      </c>
      <c r="M30" s="53"/>
    </row>
    <row r="31" spans="1:13" s="8" customFormat="1" ht="15" customHeight="1">
      <c r="A31" s="128" t="s">
        <v>41</v>
      </c>
      <c r="B31" s="79" t="s">
        <v>2</v>
      </c>
      <c r="C31" s="104">
        <v>33</v>
      </c>
      <c r="D31" s="26" t="s">
        <v>60</v>
      </c>
      <c r="E31" s="26">
        <v>5</v>
      </c>
      <c r="F31" s="20">
        <f t="shared" si="0"/>
        <v>15.151515151515152</v>
      </c>
      <c r="G31" s="26">
        <v>18</v>
      </c>
      <c r="H31" s="20">
        <f t="shared" si="1"/>
        <v>54.54545454545454</v>
      </c>
      <c r="I31" s="26">
        <f>C31-E31-G31</f>
        <v>10</v>
      </c>
      <c r="J31" s="20">
        <f t="shared" si="2"/>
        <v>30.303030303030305</v>
      </c>
      <c r="K31" s="26"/>
      <c r="L31" s="20">
        <f t="shared" si="3"/>
        <v>0</v>
      </c>
      <c r="M31" s="77"/>
    </row>
    <row r="32" spans="1:13" s="8" customFormat="1" ht="15" customHeight="1">
      <c r="A32" s="129"/>
      <c r="B32" s="75" t="s">
        <v>3</v>
      </c>
      <c r="C32" s="103">
        <v>34</v>
      </c>
      <c r="D32" s="26" t="s">
        <v>60</v>
      </c>
      <c r="E32" s="21">
        <v>0</v>
      </c>
      <c r="F32" s="20">
        <f t="shared" si="0"/>
        <v>0</v>
      </c>
      <c r="G32" s="21">
        <v>4</v>
      </c>
      <c r="H32" s="20">
        <f t="shared" si="1"/>
        <v>11.76470588235294</v>
      </c>
      <c r="I32" s="26">
        <f>C32-E32-G32</f>
        <v>30</v>
      </c>
      <c r="J32" s="20">
        <f t="shared" si="2"/>
        <v>88.235294117647058</v>
      </c>
      <c r="K32" s="21">
        <v>5</v>
      </c>
      <c r="L32" s="20">
        <f t="shared" si="3"/>
        <v>14.705882352941178</v>
      </c>
      <c r="M32" s="77"/>
    </row>
    <row r="33" spans="1:13" s="8" customFormat="1" ht="15" customHeight="1">
      <c r="A33" s="127" t="s">
        <v>96</v>
      </c>
      <c r="B33" s="127"/>
      <c r="C33" s="75">
        <f>C31+C32</f>
        <v>67</v>
      </c>
      <c r="D33" s="75"/>
      <c r="E33" s="75">
        <f>E31+E32</f>
        <v>5</v>
      </c>
      <c r="F33" s="20">
        <f t="shared" si="0"/>
        <v>7.4626865671641784</v>
      </c>
      <c r="G33" s="75">
        <f>G31+G32</f>
        <v>22</v>
      </c>
      <c r="H33" s="20">
        <f t="shared" si="1"/>
        <v>32.835820895522389</v>
      </c>
      <c r="I33" s="83">
        <f>I31+I32</f>
        <v>40</v>
      </c>
      <c r="J33" s="20">
        <f t="shared" si="2"/>
        <v>59.701492537313428</v>
      </c>
      <c r="K33" s="83">
        <f>K31+K32</f>
        <v>5</v>
      </c>
      <c r="L33" s="20">
        <f t="shared" si="3"/>
        <v>7.4626865671641784</v>
      </c>
      <c r="M33" s="53"/>
    </row>
    <row r="34" spans="1:13" s="8" customFormat="1" ht="15" customHeight="1">
      <c r="A34" s="126" t="s">
        <v>42</v>
      </c>
      <c r="B34" s="79" t="s">
        <v>2</v>
      </c>
      <c r="C34" s="104">
        <v>33</v>
      </c>
      <c r="D34" s="26" t="s">
        <v>104</v>
      </c>
      <c r="E34" s="26">
        <v>11</v>
      </c>
      <c r="F34" s="20">
        <f t="shared" si="0"/>
        <v>33.333333333333329</v>
      </c>
      <c r="G34" s="26">
        <v>22</v>
      </c>
      <c r="H34" s="20">
        <f t="shared" si="1"/>
        <v>66.666666666666657</v>
      </c>
      <c r="I34" s="26">
        <f>C34-E34-G34</f>
        <v>0</v>
      </c>
      <c r="J34" s="20">
        <f t="shared" si="2"/>
        <v>0</v>
      </c>
      <c r="K34" s="26"/>
      <c r="L34" s="20">
        <f t="shared" si="3"/>
        <v>0</v>
      </c>
      <c r="M34" s="77"/>
    </row>
    <row r="35" spans="1:13" s="8" customFormat="1" ht="15" customHeight="1">
      <c r="A35" s="126"/>
      <c r="B35" s="75" t="s">
        <v>3</v>
      </c>
      <c r="C35" s="103">
        <v>34</v>
      </c>
      <c r="D35" s="26" t="s">
        <v>104</v>
      </c>
      <c r="E35" s="21">
        <v>3</v>
      </c>
      <c r="F35" s="20">
        <f t="shared" si="0"/>
        <v>8.8235294117647065</v>
      </c>
      <c r="G35" s="21">
        <v>20</v>
      </c>
      <c r="H35" s="20">
        <f t="shared" si="1"/>
        <v>58.82352941176471</v>
      </c>
      <c r="I35" s="26">
        <f>C35-E35-G35</f>
        <v>11</v>
      </c>
      <c r="J35" s="20">
        <f t="shared" si="2"/>
        <v>32.352941176470587</v>
      </c>
      <c r="K35" s="21"/>
      <c r="L35" s="20">
        <f t="shared" si="3"/>
        <v>0</v>
      </c>
      <c r="M35" s="77"/>
    </row>
    <row r="36" spans="1:13" s="8" customFormat="1" ht="15" customHeight="1">
      <c r="A36" s="127" t="s">
        <v>96</v>
      </c>
      <c r="B36" s="127"/>
      <c r="C36" s="75">
        <f>C34+C35</f>
        <v>67</v>
      </c>
      <c r="D36" s="75"/>
      <c r="E36" s="75">
        <f>E34+E35</f>
        <v>14</v>
      </c>
      <c r="F36" s="20">
        <f t="shared" si="0"/>
        <v>20.8955223880597</v>
      </c>
      <c r="G36" s="75">
        <f>G34+G35</f>
        <v>42</v>
      </c>
      <c r="H36" s="20">
        <f t="shared" si="1"/>
        <v>62.68656716417911</v>
      </c>
      <c r="I36" s="83">
        <f>I34+I35</f>
        <v>11</v>
      </c>
      <c r="J36" s="20">
        <f t="shared" si="2"/>
        <v>16.417910447761194</v>
      </c>
      <c r="K36" s="83">
        <f>K34+K35</f>
        <v>0</v>
      </c>
      <c r="L36" s="20">
        <f t="shared" si="3"/>
        <v>0</v>
      </c>
      <c r="M36" s="53"/>
    </row>
  </sheetData>
  <mergeCells count="33">
    <mergeCell ref="A36:B36"/>
    <mergeCell ref="A27:B27"/>
    <mergeCell ref="A28:A29"/>
    <mergeCell ref="A30:B30"/>
    <mergeCell ref="A31:A32"/>
    <mergeCell ref="A33:B33"/>
    <mergeCell ref="A34:A35"/>
    <mergeCell ref="M4:M6"/>
    <mergeCell ref="E5:F5"/>
    <mergeCell ref="G5:H5"/>
    <mergeCell ref="A25:A26"/>
    <mergeCell ref="A9:B9"/>
    <mergeCell ref="A10:A11"/>
    <mergeCell ref="A12:B12"/>
    <mergeCell ref="A13:A14"/>
    <mergeCell ref="A15:B15"/>
    <mergeCell ref="A16:A17"/>
    <mergeCell ref="A18:B18"/>
    <mergeCell ref="A19:A20"/>
    <mergeCell ref="A21:B21"/>
    <mergeCell ref="A22:A23"/>
    <mergeCell ref="A24:B24"/>
    <mergeCell ref="A7:A8"/>
    <mergeCell ref="E1:L1"/>
    <mergeCell ref="E2:L2"/>
    <mergeCell ref="A3:L3"/>
    <mergeCell ref="A4:A6"/>
    <mergeCell ref="B4:B6"/>
    <mergeCell ref="C4:C6"/>
    <mergeCell ref="D4:D6"/>
    <mergeCell ref="E4:L4"/>
    <mergeCell ref="I5:J5"/>
    <mergeCell ref="K5:L5"/>
  </mergeCells>
  <pageMargins left="0.73958333333333337" right="0.25" top="0.20833333333333301" bottom="0.55208333333333337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topLeftCell="A28" workbookViewId="0">
      <selection activeCell="H33" sqref="H33"/>
    </sheetView>
  </sheetViews>
  <sheetFormatPr defaultRowHeight="15"/>
  <cols>
    <col min="1" max="2" width="9.140625" customWidth="1"/>
    <col min="3" max="3" width="8" customWidth="1"/>
    <col min="4" max="4" width="5.7109375" customWidth="1"/>
    <col min="5" max="5" width="8" bestFit="1" customWidth="1"/>
    <col min="6" max="9" width="9.42578125" customWidth="1"/>
    <col min="10" max="10" width="17.28515625" style="32" bestFit="1" customWidth="1"/>
  </cols>
  <sheetData>
    <row r="1" spans="1:10" ht="15.75">
      <c r="A1" s="1" t="s">
        <v>16</v>
      </c>
      <c r="B1" s="1"/>
      <c r="C1" s="1"/>
      <c r="D1" s="1"/>
      <c r="E1" s="1"/>
      <c r="F1" s="122" t="s">
        <v>17</v>
      </c>
      <c r="G1" s="122"/>
      <c r="H1" s="122"/>
      <c r="I1" s="122"/>
      <c r="J1" s="122"/>
    </row>
    <row r="2" spans="1:10" ht="16.5">
      <c r="A2" s="1" t="s">
        <v>99</v>
      </c>
      <c r="B2" s="1"/>
      <c r="C2" s="1"/>
      <c r="D2" s="1"/>
      <c r="E2" s="1"/>
      <c r="F2" s="145" t="s">
        <v>18</v>
      </c>
      <c r="G2" s="123"/>
      <c r="H2" s="123"/>
      <c r="I2" s="123"/>
      <c r="J2" s="123"/>
    </row>
    <row r="3" spans="1:10" ht="16.5">
      <c r="A3" s="1"/>
      <c r="B3" s="1"/>
      <c r="C3" s="1"/>
      <c r="D3" s="1"/>
      <c r="E3" s="1"/>
      <c r="F3" s="80"/>
      <c r="G3" s="80"/>
      <c r="H3" s="80"/>
      <c r="I3" s="80"/>
    </row>
    <row r="4" spans="1:10" ht="18.75">
      <c r="A4" s="144" t="s">
        <v>111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ht="18.75">
      <c r="A5" s="88"/>
      <c r="B5" s="88"/>
      <c r="C5" s="88"/>
      <c r="D5" s="88"/>
      <c r="E5" s="88"/>
      <c r="F5" s="84"/>
      <c r="G5" s="84"/>
      <c r="H5" s="84"/>
      <c r="I5" s="84"/>
    </row>
    <row r="6" spans="1:10" ht="16.5" customHeight="1">
      <c r="A6" s="140" t="s">
        <v>34</v>
      </c>
      <c r="B6" s="140" t="s">
        <v>4</v>
      </c>
      <c r="C6" s="140" t="s">
        <v>6</v>
      </c>
      <c r="D6" s="140" t="s">
        <v>23</v>
      </c>
      <c r="E6" s="140" t="s">
        <v>57</v>
      </c>
      <c r="F6" s="130" t="s">
        <v>5</v>
      </c>
      <c r="G6" s="143"/>
      <c r="H6" s="143"/>
      <c r="I6" s="131"/>
      <c r="J6" s="137" t="s">
        <v>66</v>
      </c>
    </row>
    <row r="7" spans="1:10" ht="16.5" customHeight="1">
      <c r="A7" s="141"/>
      <c r="B7" s="141"/>
      <c r="C7" s="141"/>
      <c r="D7" s="141"/>
      <c r="E7" s="141"/>
      <c r="F7" s="130" t="s">
        <v>65</v>
      </c>
      <c r="G7" s="131"/>
      <c r="H7" s="130" t="s">
        <v>100</v>
      </c>
      <c r="I7" s="131"/>
      <c r="J7" s="138"/>
    </row>
    <row r="8" spans="1:10" ht="16.5" customHeight="1">
      <c r="A8" s="142"/>
      <c r="B8" s="142"/>
      <c r="C8" s="142"/>
      <c r="D8" s="142"/>
      <c r="E8" s="142"/>
      <c r="F8" s="36" t="s">
        <v>0</v>
      </c>
      <c r="G8" s="51" t="s">
        <v>1</v>
      </c>
      <c r="H8" s="85" t="s">
        <v>0</v>
      </c>
      <c r="I8" s="51" t="s">
        <v>1</v>
      </c>
      <c r="J8" s="139"/>
    </row>
    <row r="9" spans="1:10" ht="16.5" customHeight="1">
      <c r="A9" s="132" t="s">
        <v>64</v>
      </c>
      <c r="B9" s="89" t="s">
        <v>10</v>
      </c>
      <c r="C9" s="103">
        <v>36</v>
      </c>
      <c r="D9" s="64" t="s">
        <v>24</v>
      </c>
      <c r="E9" s="90" t="s">
        <v>105</v>
      </c>
      <c r="F9" s="103">
        <v>36</v>
      </c>
      <c r="G9" s="91">
        <f t="shared" ref="G9:G14" si="0">F9/C9*100</f>
        <v>100</v>
      </c>
      <c r="H9" s="92">
        <v>1</v>
      </c>
      <c r="I9" s="91">
        <f t="shared" ref="I9:I14" si="1">H9/C9*100</f>
        <v>2.7777777777777777</v>
      </c>
      <c r="J9" s="93"/>
    </row>
    <row r="10" spans="1:10" ht="16.5" customHeight="1">
      <c r="A10" s="133"/>
      <c r="B10" s="89" t="s">
        <v>11</v>
      </c>
      <c r="C10" s="103">
        <v>35</v>
      </c>
      <c r="D10" s="64" t="s">
        <v>24</v>
      </c>
      <c r="E10" s="90" t="s">
        <v>105</v>
      </c>
      <c r="F10" s="103">
        <v>35</v>
      </c>
      <c r="G10" s="91">
        <f t="shared" si="0"/>
        <v>100</v>
      </c>
      <c r="H10" s="94">
        <v>4</v>
      </c>
      <c r="I10" s="91">
        <f t="shared" si="1"/>
        <v>11.428571428571429</v>
      </c>
      <c r="J10" s="93"/>
    </row>
    <row r="11" spans="1:10" ht="16.5" customHeight="1">
      <c r="A11" s="135" t="s">
        <v>26</v>
      </c>
      <c r="B11" s="136"/>
      <c r="C11" s="118">
        <f>C9+C10</f>
        <v>71</v>
      </c>
      <c r="D11" s="64" t="s">
        <v>24</v>
      </c>
      <c r="E11" s="85"/>
      <c r="F11" s="85">
        <f>F9+F10</f>
        <v>71</v>
      </c>
      <c r="G11" s="91">
        <f t="shared" si="0"/>
        <v>100</v>
      </c>
      <c r="H11" s="85">
        <f>H9+H10</f>
        <v>5</v>
      </c>
      <c r="I11" s="91">
        <f t="shared" si="1"/>
        <v>7.042253521126761</v>
      </c>
      <c r="J11" s="95"/>
    </row>
    <row r="12" spans="1:10" ht="16.5" customHeight="1">
      <c r="A12" s="132" t="s">
        <v>64</v>
      </c>
      <c r="B12" s="89" t="s">
        <v>12</v>
      </c>
      <c r="C12" s="103">
        <v>44</v>
      </c>
      <c r="D12" s="64" t="s">
        <v>24</v>
      </c>
      <c r="E12" s="90" t="s">
        <v>105</v>
      </c>
      <c r="F12" s="103">
        <v>44</v>
      </c>
      <c r="G12" s="91">
        <f t="shared" si="0"/>
        <v>100</v>
      </c>
      <c r="H12" s="92">
        <v>1</v>
      </c>
      <c r="I12" s="91">
        <f t="shared" si="1"/>
        <v>2.2727272727272729</v>
      </c>
      <c r="J12" s="93"/>
    </row>
    <row r="13" spans="1:10" ht="16.5" customHeight="1">
      <c r="A13" s="133"/>
      <c r="B13" s="89" t="s">
        <v>13</v>
      </c>
      <c r="C13" s="103">
        <v>42</v>
      </c>
      <c r="D13" s="64" t="s">
        <v>24</v>
      </c>
      <c r="E13" s="90" t="s">
        <v>105</v>
      </c>
      <c r="F13" s="103">
        <v>42</v>
      </c>
      <c r="G13" s="91">
        <f t="shared" si="0"/>
        <v>100</v>
      </c>
      <c r="H13" s="94">
        <v>3</v>
      </c>
      <c r="I13" s="91">
        <f t="shared" si="1"/>
        <v>7.1428571428571423</v>
      </c>
      <c r="J13" s="93"/>
    </row>
    <row r="14" spans="1:10" ht="16.5" customHeight="1">
      <c r="A14" s="130" t="s">
        <v>27</v>
      </c>
      <c r="B14" s="131"/>
      <c r="C14" s="118">
        <f>C12+C13</f>
        <v>86</v>
      </c>
      <c r="D14" s="64" t="s">
        <v>24</v>
      </c>
      <c r="E14" s="85"/>
      <c r="F14" s="85">
        <f>F12+F13</f>
        <v>86</v>
      </c>
      <c r="G14" s="91">
        <f t="shared" si="0"/>
        <v>100</v>
      </c>
      <c r="H14" s="85">
        <f>H12+H13</f>
        <v>4</v>
      </c>
      <c r="I14" s="91">
        <f t="shared" si="1"/>
        <v>4.6511627906976747</v>
      </c>
      <c r="J14" s="95"/>
    </row>
    <row r="15" spans="1:10" ht="16.5" customHeight="1">
      <c r="A15" s="132" t="s">
        <v>64</v>
      </c>
      <c r="B15" s="89" t="s">
        <v>14</v>
      </c>
      <c r="C15" s="104">
        <v>41</v>
      </c>
      <c r="D15" s="64" t="s">
        <v>24</v>
      </c>
      <c r="E15" s="90" t="s">
        <v>105</v>
      </c>
      <c r="F15" s="104">
        <v>41</v>
      </c>
      <c r="G15" s="91">
        <f t="shared" ref="G15:G26" si="2">F15/C15*100</f>
        <v>100</v>
      </c>
      <c r="H15" s="92">
        <v>1</v>
      </c>
      <c r="I15" s="91">
        <f t="shared" ref="I15:I26" si="3">H15/C15*100</f>
        <v>2.4390243902439024</v>
      </c>
      <c r="J15" s="93"/>
    </row>
    <row r="16" spans="1:10" ht="16.5" customHeight="1">
      <c r="A16" s="133"/>
      <c r="B16" s="89" t="s">
        <v>15</v>
      </c>
      <c r="C16" s="103">
        <v>34</v>
      </c>
      <c r="D16" s="64" t="s">
        <v>24</v>
      </c>
      <c r="E16" s="90" t="s">
        <v>105</v>
      </c>
      <c r="F16" s="103">
        <v>34</v>
      </c>
      <c r="G16" s="91">
        <f t="shared" si="2"/>
        <v>100</v>
      </c>
      <c r="H16" s="94">
        <v>4</v>
      </c>
      <c r="I16" s="91">
        <f t="shared" si="3"/>
        <v>11.76470588235294</v>
      </c>
      <c r="J16" s="93"/>
    </row>
    <row r="17" spans="1:10" ht="16.5" customHeight="1">
      <c r="A17" s="135" t="s">
        <v>28</v>
      </c>
      <c r="B17" s="136"/>
      <c r="C17" s="118">
        <f>C15+C16</f>
        <v>75</v>
      </c>
      <c r="D17" s="64" t="s">
        <v>24</v>
      </c>
      <c r="E17" s="85"/>
      <c r="F17" s="85">
        <f>F15+F16</f>
        <v>75</v>
      </c>
      <c r="G17" s="91">
        <f t="shared" si="2"/>
        <v>100</v>
      </c>
      <c r="H17" s="85">
        <f>H15+H16</f>
        <v>5</v>
      </c>
      <c r="I17" s="91">
        <f t="shared" si="3"/>
        <v>6.666666666666667</v>
      </c>
      <c r="J17" s="95"/>
    </row>
    <row r="18" spans="1:10" ht="16.5" customHeight="1">
      <c r="A18" s="132" t="s">
        <v>64</v>
      </c>
      <c r="B18" s="89" t="s">
        <v>2</v>
      </c>
      <c r="C18" s="104">
        <v>33</v>
      </c>
      <c r="D18" s="64" t="s">
        <v>24</v>
      </c>
      <c r="E18" s="90" t="s">
        <v>105</v>
      </c>
      <c r="F18" s="104">
        <v>33</v>
      </c>
      <c r="G18" s="91">
        <f t="shared" si="2"/>
        <v>100</v>
      </c>
      <c r="H18" s="92">
        <v>1</v>
      </c>
      <c r="I18" s="91">
        <f t="shared" si="3"/>
        <v>3.0303030303030303</v>
      </c>
      <c r="J18" s="93"/>
    </row>
    <row r="19" spans="1:10" ht="16.5" customHeight="1">
      <c r="A19" s="133"/>
      <c r="B19" s="89" t="s">
        <v>3</v>
      </c>
      <c r="C19" s="103">
        <v>34</v>
      </c>
      <c r="D19" s="64" t="s">
        <v>24</v>
      </c>
      <c r="E19" s="90" t="s">
        <v>105</v>
      </c>
      <c r="F19" s="103">
        <v>34</v>
      </c>
      <c r="G19" s="91">
        <f t="shared" si="2"/>
        <v>100</v>
      </c>
      <c r="H19" s="94">
        <v>2</v>
      </c>
      <c r="I19" s="91">
        <f t="shared" si="3"/>
        <v>5.8823529411764701</v>
      </c>
      <c r="J19" s="93"/>
    </row>
    <row r="20" spans="1:10" ht="16.5" customHeight="1">
      <c r="A20" s="134" t="s">
        <v>29</v>
      </c>
      <c r="B20" s="134"/>
      <c r="C20" s="118">
        <f>C18+C19</f>
        <v>67</v>
      </c>
      <c r="D20" s="64" t="s">
        <v>24</v>
      </c>
      <c r="E20" s="85"/>
      <c r="F20" s="85">
        <f>F18+F19</f>
        <v>67</v>
      </c>
      <c r="G20" s="91">
        <f t="shared" si="2"/>
        <v>100</v>
      </c>
      <c r="H20" s="85">
        <f>H18+H19</f>
        <v>3</v>
      </c>
      <c r="I20" s="91">
        <f t="shared" si="3"/>
        <v>4.4776119402985071</v>
      </c>
      <c r="J20" s="95"/>
    </row>
    <row r="21" spans="1:10" ht="16.5">
      <c r="A21" s="132" t="s">
        <v>68</v>
      </c>
      <c r="B21" s="89" t="s">
        <v>10</v>
      </c>
      <c r="C21" s="103">
        <v>36</v>
      </c>
      <c r="D21" s="64" t="s">
        <v>24</v>
      </c>
      <c r="E21" s="90" t="s">
        <v>31</v>
      </c>
      <c r="F21" s="103">
        <v>36</v>
      </c>
      <c r="G21" s="91">
        <f t="shared" si="2"/>
        <v>100</v>
      </c>
      <c r="H21" s="92">
        <v>0</v>
      </c>
      <c r="I21" s="91">
        <f t="shared" si="3"/>
        <v>0</v>
      </c>
      <c r="J21" s="93"/>
    </row>
    <row r="22" spans="1:10" ht="16.5">
      <c r="A22" s="133"/>
      <c r="B22" s="89" t="s">
        <v>11</v>
      </c>
      <c r="C22" s="103">
        <v>35</v>
      </c>
      <c r="D22" s="64" t="s">
        <v>24</v>
      </c>
      <c r="E22" s="90" t="s">
        <v>31</v>
      </c>
      <c r="F22" s="103">
        <v>35</v>
      </c>
      <c r="G22" s="91">
        <f t="shared" si="2"/>
        <v>100</v>
      </c>
      <c r="H22" s="94">
        <v>2</v>
      </c>
      <c r="I22" s="91">
        <f t="shared" si="3"/>
        <v>5.7142857142857144</v>
      </c>
      <c r="J22" s="93"/>
    </row>
    <row r="23" spans="1:10" ht="15.75">
      <c r="A23" s="135" t="s">
        <v>26</v>
      </c>
      <c r="B23" s="136"/>
      <c r="C23" s="118">
        <f>C21+C22</f>
        <v>71</v>
      </c>
      <c r="D23" s="64" t="s">
        <v>24</v>
      </c>
      <c r="E23" s="85"/>
      <c r="F23" s="85">
        <f>F21+F22</f>
        <v>71</v>
      </c>
      <c r="G23" s="91">
        <f t="shared" si="2"/>
        <v>100</v>
      </c>
      <c r="H23" s="85">
        <f>H21+H22</f>
        <v>2</v>
      </c>
      <c r="I23" s="91">
        <f t="shared" si="3"/>
        <v>2.8169014084507045</v>
      </c>
      <c r="J23" s="95"/>
    </row>
    <row r="24" spans="1:10" ht="16.5" customHeight="1">
      <c r="A24" s="132" t="s">
        <v>68</v>
      </c>
      <c r="B24" s="89" t="s">
        <v>12</v>
      </c>
      <c r="C24" s="103">
        <v>44</v>
      </c>
      <c r="D24" s="64" t="s">
        <v>24</v>
      </c>
      <c r="E24" s="90" t="s">
        <v>31</v>
      </c>
      <c r="F24" s="103">
        <v>44</v>
      </c>
      <c r="G24" s="91">
        <f t="shared" si="2"/>
        <v>100</v>
      </c>
      <c r="H24" s="92">
        <v>0</v>
      </c>
      <c r="I24" s="91">
        <f t="shared" si="3"/>
        <v>0</v>
      </c>
      <c r="J24" s="93"/>
    </row>
    <row r="25" spans="1:10" ht="16.5">
      <c r="A25" s="133"/>
      <c r="B25" s="89" t="s">
        <v>13</v>
      </c>
      <c r="C25" s="103">
        <v>42</v>
      </c>
      <c r="D25" s="64" t="s">
        <v>24</v>
      </c>
      <c r="E25" s="90" t="s">
        <v>31</v>
      </c>
      <c r="F25" s="103">
        <v>42</v>
      </c>
      <c r="G25" s="91">
        <f t="shared" si="2"/>
        <v>100</v>
      </c>
      <c r="H25" s="94">
        <v>0</v>
      </c>
      <c r="I25" s="91">
        <f t="shared" si="3"/>
        <v>0</v>
      </c>
      <c r="J25" s="93"/>
    </row>
    <row r="26" spans="1:10" ht="15.75">
      <c r="A26" s="130" t="s">
        <v>27</v>
      </c>
      <c r="B26" s="131"/>
      <c r="C26" s="118">
        <f>C24+C25</f>
        <v>86</v>
      </c>
      <c r="D26" s="64" t="s">
        <v>24</v>
      </c>
      <c r="E26" s="85"/>
      <c r="F26" s="85">
        <f>F24+F25</f>
        <v>86</v>
      </c>
      <c r="G26" s="91">
        <f t="shared" si="2"/>
        <v>100</v>
      </c>
      <c r="H26" s="85">
        <f>H24+H25</f>
        <v>0</v>
      </c>
      <c r="I26" s="91">
        <f t="shared" si="3"/>
        <v>0</v>
      </c>
      <c r="J26" s="95"/>
    </row>
    <row r="27" spans="1:10" ht="16.5" customHeight="1">
      <c r="A27" s="132" t="s">
        <v>68</v>
      </c>
      <c r="B27" s="89" t="s">
        <v>14</v>
      </c>
      <c r="C27" s="104">
        <v>41</v>
      </c>
      <c r="D27" s="64" t="s">
        <v>24</v>
      </c>
      <c r="E27" s="90" t="s">
        <v>31</v>
      </c>
      <c r="F27" s="104">
        <v>41</v>
      </c>
      <c r="G27" s="91">
        <f t="shared" ref="G27:G38" si="4">F27/C27*100</f>
        <v>100</v>
      </c>
      <c r="H27" s="92">
        <v>0</v>
      </c>
      <c r="I27" s="91">
        <f t="shared" ref="I27:I38" si="5">H27/C27*100</f>
        <v>0</v>
      </c>
      <c r="J27" s="93"/>
    </row>
    <row r="28" spans="1:10" ht="16.5">
      <c r="A28" s="133"/>
      <c r="B28" s="89" t="s">
        <v>15</v>
      </c>
      <c r="C28" s="103">
        <v>34</v>
      </c>
      <c r="D28" s="64" t="s">
        <v>24</v>
      </c>
      <c r="E28" s="90" t="s">
        <v>31</v>
      </c>
      <c r="F28" s="103">
        <v>34</v>
      </c>
      <c r="G28" s="91">
        <f t="shared" si="4"/>
        <v>100</v>
      </c>
      <c r="H28" s="94">
        <v>2</v>
      </c>
      <c r="I28" s="91">
        <f t="shared" si="5"/>
        <v>5.8823529411764701</v>
      </c>
      <c r="J28" s="93"/>
    </row>
    <row r="29" spans="1:10" ht="15.75">
      <c r="A29" s="135" t="s">
        <v>28</v>
      </c>
      <c r="B29" s="136"/>
      <c r="C29" s="118">
        <f>C27+C28</f>
        <v>75</v>
      </c>
      <c r="D29" s="64" t="s">
        <v>24</v>
      </c>
      <c r="E29" s="85"/>
      <c r="F29" s="85">
        <f>F27+F28</f>
        <v>75</v>
      </c>
      <c r="G29" s="91">
        <f t="shared" si="4"/>
        <v>100</v>
      </c>
      <c r="H29" s="85">
        <f>H27+H28</f>
        <v>2</v>
      </c>
      <c r="I29" s="91">
        <f t="shared" si="5"/>
        <v>2.666666666666667</v>
      </c>
      <c r="J29" s="95"/>
    </row>
    <row r="30" spans="1:10" ht="16.5" customHeight="1">
      <c r="A30" s="132" t="s">
        <v>68</v>
      </c>
      <c r="B30" s="89" t="s">
        <v>2</v>
      </c>
      <c r="C30" s="104">
        <v>33</v>
      </c>
      <c r="D30" s="64" t="s">
        <v>24</v>
      </c>
      <c r="E30" s="90" t="s">
        <v>31</v>
      </c>
      <c r="F30" s="104">
        <v>33</v>
      </c>
      <c r="G30" s="91">
        <f t="shared" si="4"/>
        <v>100</v>
      </c>
      <c r="H30" s="92">
        <v>0</v>
      </c>
      <c r="I30" s="91">
        <f t="shared" si="5"/>
        <v>0</v>
      </c>
      <c r="J30" s="93"/>
    </row>
    <row r="31" spans="1:10" ht="16.5">
      <c r="A31" s="133"/>
      <c r="B31" s="89" t="s">
        <v>3</v>
      </c>
      <c r="C31" s="103">
        <v>34</v>
      </c>
      <c r="D31" s="64" t="s">
        <v>24</v>
      </c>
      <c r="E31" s="90" t="s">
        <v>31</v>
      </c>
      <c r="F31" s="103">
        <v>34</v>
      </c>
      <c r="G31" s="91">
        <f t="shared" si="4"/>
        <v>100</v>
      </c>
      <c r="H31" s="94">
        <v>0</v>
      </c>
      <c r="I31" s="91">
        <f t="shared" si="5"/>
        <v>0</v>
      </c>
      <c r="J31" s="93"/>
    </row>
    <row r="32" spans="1:10" ht="15.75">
      <c r="A32" s="134" t="s">
        <v>29</v>
      </c>
      <c r="B32" s="134"/>
      <c r="C32" s="118">
        <f>C30+C31</f>
        <v>67</v>
      </c>
      <c r="D32" s="64" t="s">
        <v>24</v>
      </c>
      <c r="E32" s="85"/>
      <c r="F32" s="85">
        <f>F30+F31</f>
        <v>67</v>
      </c>
      <c r="G32" s="91">
        <f t="shared" si="4"/>
        <v>100</v>
      </c>
      <c r="H32" s="85">
        <f>H30+H31</f>
        <v>0</v>
      </c>
      <c r="I32" s="91">
        <f t="shared" si="5"/>
        <v>0</v>
      </c>
      <c r="J32" s="95"/>
    </row>
    <row r="33" spans="1:10" ht="16.5">
      <c r="A33" s="132" t="s">
        <v>98</v>
      </c>
      <c r="B33" s="89" t="s">
        <v>10</v>
      </c>
      <c r="C33" s="103">
        <v>36</v>
      </c>
      <c r="D33" s="64" t="s">
        <v>24</v>
      </c>
      <c r="E33" s="90" t="s">
        <v>32</v>
      </c>
      <c r="F33" s="103">
        <v>36</v>
      </c>
      <c r="G33" s="91">
        <f t="shared" si="4"/>
        <v>100</v>
      </c>
      <c r="H33" s="92">
        <v>0</v>
      </c>
      <c r="I33" s="91">
        <f t="shared" si="5"/>
        <v>0</v>
      </c>
      <c r="J33" s="93"/>
    </row>
    <row r="34" spans="1:10" ht="16.5">
      <c r="A34" s="133"/>
      <c r="B34" s="89" t="s">
        <v>11</v>
      </c>
      <c r="C34" s="103">
        <v>35</v>
      </c>
      <c r="D34" s="64" t="s">
        <v>24</v>
      </c>
      <c r="E34" s="90" t="s">
        <v>32</v>
      </c>
      <c r="F34" s="103">
        <v>35</v>
      </c>
      <c r="G34" s="91">
        <f t="shared" si="4"/>
        <v>100</v>
      </c>
      <c r="H34" s="94">
        <v>2</v>
      </c>
      <c r="I34" s="91">
        <f t="shared" si="5"/>
        <v>5.7142857142857144</v>
      </c>
      <c r="J34" s="93"/>
    </row>
    <row r="35" spans="1:10" ht="15.75">
      <c r="A35" s="135" t="s">
        <v>26</v>
      </c>
      <c r="B35" s="136"/>
      <c r="C35" s="118">
        <f>C33+C34</f>
        <v>71</v>
      </c>
      <c r="D35" s="64" t="s">
        <v>24</v>
      </c>
      <c r="E35" s="85"/>
      <c r="F35" s="85">
        <f>F33+F34</f>
        <v>71</v>
      </c>
      <c r="G35" s="91">
        <f t="shared" si="4"/>
        <v>100</v>
      </c>
      <c r="H35" s="85">
        <f>H33+H34</f>
        <v>2</v>
      </c>
      <c r="I35" s="91">
        <f t="shared" si="5"/>
        <v>2.8169014084507045</v>
      </c>
      <c r="J35" s="95"/>
    </row>
    <row r="36" spans="1:10" ht="16.5" customHeight="1">
      <c r="A36" s="132" t="s">
        <v>98</v>
      </c>
      <c r="B36" s="89" t="s">
        <v>12</v>
      </c>
      <c r="C36" s="103">
        <v>44</v>
      </c>
      <c r="D36" s="64" t="s">
        <v>24</v>
      </c>
      <c r="E36" s="90" t="s">
        <v>32</v>
      </c>
      <c r="F36" s="103">
        <v>44</v>
      </c>
      <c r="G36" s="91">
        <f t="shared" si="4"/>
        <v>100</v>
      </c>
      <c r="H36" s="92">
        <v>0</v>
      </c>
      <c r="I36" s="91">
        <f t="shared" si="5"/>
        <v>0</v>
      </c>
      <c r="J36" s="93"/>
    </row>
    <row r="37" spans="1:10" ht="16.5">
      <c r="A37" s="133"/>
      <c r="B37" s="89" t="s">
        <v>13</v>
      </c>
      <c r="C37" s="103">
        <v>42</v>
      </c>
      <c r="D37" s="64" t="s">
        <v>24</v>
      </c>
      <c r="E37" s="90" t="s">
        <v>32</v>
      </c>
      <c r="F37" s="103">
        <v>42</v>
      </c>
      <c r="G37" s="91">
        <f t="shared" si="4"/>
        <v>100</v>
      </c>
      <c r="H37" s="94">
        <v>2</v>
      </c>
      <c r="I37" s="91">
        <f t="shared" si="5"/>
        <v>4.7619047619047619</v>
      </c>
      <c r="J37" s="93"/>
    </row>
    <row r="38" spans="1:10" ht="15.75">
      <c r="A38" s="130" t="s">
        <v>27</v>
      </c>
      <c r="B38" s="131"/>
      <c r="C38" s="118">
        <f>C36+C37</f>
        <v>86</v>
      </c>
      <c r="D38" s="64" t="s">
        <v>24</v>
      </c>
      <c r="E38" s="85"/>
      <c r="F38" s="85">
        <f>F36+F37</f>
        <v>86</v>
      </c>
      <c r="G38" s="91">
        <f t="shared" si="4"/>
        <v>100</v>
      </c>
      <c r="H38" s="85">
        <f>H36+H37</f>
        <v>2</v>
      </c>
      <c r="I38" s="91">
        <f t="shared" si="5"/>
        <v>2.3255813953488373</v>
      </c>
      <c r="J38" s="95"/>
    </row>
    <row r="39" spans="1:10" ht="16.5" customHeight="1">
      <c r="A39" s="132" t="s">
        <v>98</v>
      </c>
      <c r="B39" s="89" t="s">
        <v>14</v>
      </c>
      <c r="C39" s="104">
        <v>41</v>
      </c>
      <c r="D39" s="64" t="s">
        <v>24</v>
      </c>
      <c r="E39" s="90" t="s">
        <v>32</v>
      </c>
      <c r="F39" s="104">
        <v>41</v>
      </c>
      <c r="G39" s="91">
        <f t="shared" ref="G39:G44" si="6">F39/C39*100</f>
        <v>100</v>
      </c>
      <c r="H39" s="92">
        <v>1</v>
      </c>
      <c r="I39" s="91">
        <f t="shared" ref="I39:I44" si="7">H39/C39*100</f>
        <v>2.4390243902439024</v>
      </c>
      <c r="J39" s="93"/>
    </row>
    <row r="40" spans="1:10" ht="16.5">
      <c r="A40" s="133"/>
      <c r="B40" s="89" t="s">
        <v>15</v>
      </c>
      <c r="C40" s="103">
        <v>34</v>
      </c>
      <c r="D40" s="64" t="s">
        <v>24</v>
      </c>
      <c r="E40" s="90" t="s">
        <v>32</v>
      </c>
      <c r="F40" s="103">
        <v>34</v>
      </c>
      <c r="G40" s="91">
        <f t="shared" si="6"/>
        <v>100</v>
      </c>
      <c r="H40" s="94">
        <v>3</v>
      </c>
      <c r="I40" s="91">
        <f t="shared" si="7"/>
        <v>8.8235294117647065</v>
      </c>
      <c r="J40" s="93"/>
    </row>
    <row r="41" spans="1:10" ht="15.75">
      <c r="A41" s="135" t="s">
        <v>28</v>
      </c>
      <c r="B41" s="136"/>
      <c r="C41" s="118">
        <f>C39+C40</f>
        <v>75</v>
      </c>
      <c r="D41" s="64" t="s">
        <v>24</v>
      </c>
      <c r="E41" s="85"/>
      <c r="F41" s="85">
        <f>F39+F40</f>
        <v>75</v>
      </c>
      <c r="G41" s="91">
        <f t="shared" si="6"/>
        <v>100</v>
      </c>
      <c r="H41" s="85">
        <f>H39+H40</f>
        <v>4</v>
      </c>
      <c r="I41" s="91">
        <f t="shared" si="7"/>
        <v>5.3333333333333339</v>
      </c>
      <c r="J41" s="95"/>
    </row>
    <row r="42" spans="1:10" ht="16.5" customHeight="1">
      <c r="A42" s="132" t="s">
        <v>98</v>
      </c>
      <c r="B42" s="89" t="s">
        <v>2</v>
      </c>
      <c r="C42" s="104">
        <v>33</v>
      </c>
      <c r="D42" s="64" t="s">
        <v>24</v>
      </c>
      <c r="E42" s="90" t="s">
        <v>32</v>
      </c>
      <c r="F42" s="104">
        <v>33</v>
      </c>
      <c r="G42" s="91">
        <f t="shared" si="6"/>
        <v>100</v>
      </c>
      <c r="H42" s="92">
        <v>1</v>
      </c>
      <c r="I42" s="91">
        <f t="shared" si="7"/>
        <v>3.0303030303030303</v>
      </c>
      <c r="J42" s="93"/>
    </row>
    <row r="43" spans="1:10" ht="16.5">
      <c r="A43" s="133"/>
      <c r="B43" s="89" t="s">
        <v>3</v>
      </c>
      <c r="C43" s="103">
        <v>34</v>
      </c>
      <c r="D43" s="64" t="s">
        <v>24</v>
      </c>
      <c r="E43" s="90" t="s">
        <v>32</v>
      </c>
      <c r="F43" s="103">
        <v>34</v>
      </c>
      <c r="G43" s="91">
        <f t="shared" si="6"/>
        <v>100</v>
      </c>
      <c r="H43" s="94">
        <v>2</v>
      </c>
      <c r="I43" s="91">
        <f t="shared" si="7"/>
        <v>5.8823529411764701</v>
      </c>
      <c r="J43" s="93"/>
    </row>
    <row r="44" spans="1:10" ht="15.75">
      <c r="A44" s="134" t="s">
        <v>29</v>
      </c>
      <c r="B44" s="134"/>
      <c r="C44" s="118">
        <f>C42+C43</f>
        <v>67</v>
      </c>
      <c r="D44" s="64" t="s">
        <v>24</v>
      </c>
      <c r="E44" s="85"/>
      <c r="F44" s="85">
        <f>F42+F43</f>
        <v>67</v>
      </c>
      <c r="G44" s="91">
        <f t="shared" si="6"/>
        <v>100</v>
      </c>
      <c r="H44" s="85">
        <f>H42+H43</f>
        <v>3</v>
      </c>
      <c r="I44" s="91">
        <f t="shared" si="7"/>
        <v>4.4776119402985071</v>
      </c>
      <c r="J44" s="95"/>
    </row>
  </sheetData>
  <mergeCells count="36">
    <mergeCell ref="E6:E8"/>
    <mergeCell ref="F6:I6"/>
    <mergeCell ref="A4:J4"/>
    <mergeCell ref="F1:J1"/>
    <mergeCell ref="F2:J2"/>
    <mergeCell ref="A41:B41"/>
    <mergeCell ref="A42:A43"/>
    <mergeCell ref="A44:B44"/>
    <mergeCell ref="J6:J8"/>
    <mergeCell ref="F7:G7"/>
    <mergeCell ref="H7:I7"/>
    <mergeCell ref="A9:A10"/>
    <mergeCell ref="A11:B11"/>
    <mergeCell ref="A12:A13"/>
    <mergeCell ref="A14:B14"/>
    <mergeCell ref="A15:A16"/>
    <mergeCell ref="A17:B17"/>
    <mergeCell ref="A6:A8"/>
    <mergeCell ref="B6:B8"/>
    <mergeCell ref="C6:C8"/>
    <mergeCell ref="D6:D8"/>
    <mergeCell ref="A38:B38"/>
    <mergeCell ref="A39:A40"/>
    <mergeCell ref="A27:A28"/>
    <mergeCell ref="A18:A19"/>
    <mergeCell ref="A20:B20"/>
    <mergeCell ref="A21:A22"/>
    <mergeCell ref="A23:B23"/>
    <mergeCell ref="A24:A25"/>
    <mergeCell ref="A26:B26"/>
    <mergeCell ref="A29:B29"/>
    <mergeCell ref="A30:A31"/>
    <mergeCell ref="A32:B32"/>
    <mergeCell ref="A33:A34"/>
    <mergeCell ref="A35:B35"/>
    <mergeCell ref="A36:A37"/>
  </mergeCells>
  <pageMargins left="0.5" right="0.22916666666666699" top="0.20833333333333301" bottom="0.312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PageLayoutView="85" workbookViewId="0">
      <selection activeCell="A3" sqref="A3:K3"/>
    </sheetView>
  </sheetViews>
  <sheetFormatPr defaultRowHeight="15"/>
  <cols>
    <col min="2" max="12" width="12.28515625" customWidth="1"/>
    <col min="13" max="13" width="9.140625" style="32"/>
  </cols>
  <sheetData>
    <row r="1" spans="1:13" ht="16.5" customHeight="1">
      <c r="B1" s="70" t="s">
        <v>16</v>
      </c>
      <c r="C1" s="70"/>
      <c r="D1" s="70"/>
      <c r="E1" s="1"/>
      <c r="F1" s="122" t="s">
        <v>17</v>
      </c>
      <c r="G1" s="122"/>
      <c r="H1" s="122"/>
      <c r="I1" s="122"/>
      <c r="J1" s="122"/>
      <c r="K1" s="122"/>
      <c r="L1" s="122"/>
    </row>
    <row r="2" spans="1:13" ht="17.25" customHeight="1">
      <c r="B2" s="148" t="s">
        <v>33</v>
      </c>
      <c r="C2" s="148"/>
      <c r="D2" s="148"/>
      <c r="E2" s="148"/>
      <c r="F2" s="145" t="s">
        <v>18</v>
      </c>
      <c r="G2" s="145"/>
      <c r="H2" s="145"/>
      <c r="I2" s="145"/>
      <c r="J2" s="145"/>
      <c r="K2" s="145"/>
      <c r="L2" s="145"/>
    </row>
    <row r="3" spans="1:13" ht="26.25" customHeight="1">
      <c r="A3" s="124" t="s">
        <v>110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3" ht="12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3" ht="18.75" customHeight="1">
      <c r="A5" s="134" t="s">
        <v>101</v>
      </c>
      <c r="B5" s="134" t="s">
        <v>4</v>
      </c>
      <c r="C5" s="134" t="s">
        <v>6</v>
      </c>
      <c r="D5" s="134" t="s">
        <v>5</v>
      </c>
      <c r="E5" s="134"/>
      <c r="F5" s="134"/>
      <c r="G5" s="134"/>
      <c r="H5" s="134"/>
      <c r="I5" s="134"/>
      <c r="J5" s="134"/>
      <c r="K5" s="134"/>
      <c r="M5"/>
    </row>
    <row r="6" spans="1:13" ht="18.75" customHeight="1">
      <c r="A6" s="134"/>
      <c r="B6" s="134"/>
      <c r="C6" s="134"/>
      <c r="D6" s="134" t="s">
        <v>7</v>
      </c>
      <c r="E6" s="134"/>
      <c r="F6" s="134" t="s">
        <v>8</v>
      </c>
      <c r="G6" s="134"/>
      <c r="H6" s="134" t="s">
        <v>9</v>
      </c>
      <c r="I6" s="134"/>
      <c r="J6" s="134" t="s">
        <v>53</v>
      </c>
      <c r="K6" s="134"/>
      <c r="M6"/>
    </row>
    <row r="7" spans="1:13" ht="18.75" customHeight="1">
      <c r="A7" s="134"/>
      <c r="B7" s="134"/>
      <c r="C7" s="134"/>
      <c r="D7" s="36" t="s">
        <v>0</v>
      </c>
      <c r="E7" s="51" t="s">
        <v>1</v>
      </c>
      <c r="F7" s="48" t="s">
        <v>0</v>
      </c>
      <c r="G7" s="51" t="s">
        <v>1</v>
      </c>
      <c r="H7" s="48" t="s">
        <v>0</v>
      </c>
      <c r="I7" s="51" t="s">
        <v>1</v>
      </c>
      <c r="J7" s="48" t="s">
        <v>0</v>
      </c>
      <c r="K7" s="51" t="s">
        <v>1</v>
      </c>
      <c r="M7"/>
    </row>
    <row r="8" spans="1:13" ht="18.75" customHeight="1">
      <c r="A8" s="85">
        <v>1</v>
      </c>
      <c r="B8" s="98" t="s">
        <v>44</v>
      </c>
      <c r="C8" s="25">
        <v>297</v>
      </c>
      <c r="D8" s="96">
        <f>'CLBM K6'!E9+'CLBM K7'!E9+'CLBM K8'!E9+'CLBM K9'!E9</f>
        <v>37</v>
      </c>
      <c r="E8" s="20">
        <f t="shared" ref="E8:E18" si="0">D8/C8*100</f>
        <v>12.457912457912458</v>
      </c>
      <c r="F8" s="96">
        <f>'CLBM K6'!G9+'CLBM K7'!G9+'CLBM K8'!G9+'CLBM K9'!G9</f>
        <v>74</v>
      </c>
      <c r="G8" s="20">
        <f t="shared" ref="G8:G18" si="1">F8/C8*100</f>
        <v>24.915824915824917</v>
      </c>
      <c r="H8" s="26">
        <f t="shared" ref="H8:H18" si="2">C8-D8-F8</f>
        <v>186</v>
      </c>
      <c r="I8" s="20">
        <f t="shared" ref="I8:I18" si="3">H8/C8*100</f>
        <v>62.62626262626263</v>
      </c>
      <c r="J8" s="96">
        <f>'CLBM K6'!K9+'CLBM K7'!K9+'CLBM K8'!K9+'CLBM K9'!K9</f>
        <v>26</v>
      </c>
      <c r="K8" s="20">
        <f t="shared" ref="K8:K18" si="4">J8/C8*100</f>
        <v>8.7542087542087543</v>
      </c>
      <c r="M8"/>
    </row>
    <row r="9" spans="1:13" ht="18.75" customHeight="1">
      <c r="A9" s="85">
        <v>2</v>
      </c>
      <c r="B9" s="98" t="s">
        <v>45</v>
      </c>
      <c r="C9" s="86">
        <v>297</v>
      </c>
      <c r="D9" s="19">
        <f>'CLBM K6'!E12+'CLBM K7'!E12+'CLBM K8'!E12+'CLBM K9'!E12</f>
        <v>25</v>
      </c>
      <c r="E9" s="20">
        <f t="shared" si="0"/>
        <v>8.4175084175084187</v>
      </c>
      <c r="F9" s="19">
        <f>'CLBM K6'!G12+'CLBM K7'!G12+'CLBM K8'!G12+'CLBM K9'!G12</f>
        <v>51</v>
      </c>
      <c r="G9" s="20">
        <f t="shared" si="1"/>
        <v>17.171717171717169</v>
      </c>
      <c r="H9" s="26">
        <f t="shared" si="2"/>
        <v>221</v>
      </c>
      <c r="I9" s="20">
        <f t="shared" si="3"/>
        <v>74.410774410774422</v>
      </c>
      <c r="J9" s="19">
        <f>'CLBM K6'!K12+'CLBM K7'!K12+'CLBM K8'!K12+'CLBM K9'!K12</f>
        <v>11</v>
      </c>
      <c r="K9" s="20">
        <f t="shared" si="4"/>
        <v>3.7037037037037033</v>
      </c>
      <c r="M9"/>
    </row>
    <row r="10" spans="1:13" ht="18.75" customHeight="1">
      <c r="A10" s="85">
        <v>3</v>
      </c>
      <c r="B10" s="98" t="s">
        <v>46</v>
      </c>
      <c r="C10" s="86">
        <v>136</v>
      </c>
      <c r="D10" s="96">
        <f>'CLBM K8'!E15+'CLBM K9'!E15</f>
        <v>53</v>
      </c>
      <c r="E10" s="20">
        <f t="shared" si="0"/>
        <v>38.970588235294116</v>
      </c>
      <c r="F10" s="96">
        <f>'CLBM K8'!G15+'CLBM K9'!G15</f>
        <v>37</v>
      </c>
      <c r="G10" s="20">
        <f t="shared" si="1"/>
        <v>27.205882352941174</v>
      </c>
      <c r="H10" s="26">
        <f t="shared" si="2"/>
        <v>46</v>
      </c>
      <c r="I10" s="20">
        <f t="shared" si="3"/>
        <v>33.82352941176471</v>
      </c>
      <c r="J10" s="96">
        <f>'CLBM K8'!K15+'CLBM K9'!K15</f>
        <v>0</v>
      </c>
      <c r="K10" s="20">
        <f t="shared" si="4"/>
        <v>0</v>
      </c>
      <c r="M10"/>
    </row>
    <row r="11" spans="1:13" ht="18.75" customHeight="1">
      <c r="A11" s="85">
        <v>4</v>
      </c>
      <c r="B11" s="98" t="s">
        <v>47</v>
      </c>
      <c r="C11" s="86">
        <v>297</v>
      </c>
      <c r="D11" s="19">
        <f>'CLBM K6'!E15+'CLBM K7'!E15+'CLBM K8'!E18+'CLBM K9'!E18</f>
        <v>9</v>
      </c>
      <c r="E11" s="20">
        <f t="shared" si="0"/>
        <v>3.0303030303030303</v>
      </c>
      <c r="F11" s="19">
        <f>'CLBM K6'!G15+'CLBM K7'!G15+'CLBM K8'!G18+'CLBM K9'!G15</f>
        <v>33</v>
      </c>
      <c r="G11" s="20">
        <f t="shared" si="1"/>
        <v>11.111111111111111</v>
      </c>
      <c r="H11" s="26">
        <f t="shared" si="2"/>
        <v>255</v>
      </c>
      <c r="I11" s="20">
        <f t="shared" si="3"/>
        <v>85.858585858585855</v>
      </c>
      <c r="J11" s="19">
        <f>'CLBM K6'!K15+'CLBM K7'!K15+'CLBM K8'!K18+'CLBM K9'!K18</f>
        <v>5</v>
      </c>
      <c r="K11" s="20">
        <f t="shared" si="4"/>
        <v>1.6835016835016834</v>
      </c>
      <c r="M11"/>
    </row>
    <row r="12" spans="1:13" ht="18.75" customHeight="1">
      <c r="A12" s="85">
        <v>5</v>
      </c>
      <c r="B12" s="98" t="s">
        <v>52</v>
      </c>
      <c r="C12" s="86">
        <v>297</v>
      </c>
      <c r="D12" s="96">
        <f>'CLBM K6'!E18+'CLBM K7'!E18+'CLBM K8'!E21+'CLBM K9'!E21</f>
        <v>61</v>
      </c>
      <c r="E12" s="20">
        <f t="shared" si="0"/>
        <v>20.53872053872054</v>
      </c>
      <c r="F12" s="96">
        <f>'CLBM K6'!G18+'CLBM K7'!G18+'CLBM K8'!G21+'CLBM K9'!G21</f>
        <v>142</v>
      </c>
      <c r="G12" s="20">
        <f t="shared" si="1"/>
        <v>47.811447811447813</v>
      </c>
      <c r="H12" s="26">
        <f t="shared" si="2"/>
        <v>94</v>
      </c>
      <c r="I12" s="20">
        <f t="shared" si="3"/>
        <v>31.649831649831651</v>
      </c>
      <c r="J12" s="96">
        <f>'CLBM K6'!K18+'CLBM K7'!K18+'CLBM K8'!K21+'CLBM K9'!K21</f>
        <v>7</v>
      </c>
      <c r="K12" s="20">
        <f t="shared" si="4"/>
        <v>2.3569023569023568</v>
      </c>
      <c r="M12"/>
    </row>
    <row r="13" spans="1:13" ht="18.75" customHeight="1">
      <c r="A13" s="85">
        <v>6</v>
      </c>
      <c r="B13" s="98" t="s">
        <v>48</v>
      </c>
      <c r="C13" s="86">
        <v>297</v>
      </c>
      <c r="D13" s="19">
        <f>'CLBM K6'!E24+'CLBM K7'!E21+'CLBM K8'!E24+'CLBM K9'!E24</f>
        <v>14</v>
      </c>
      <c r="E13" s="20">
        <f t="shared" si="0"/>
        <v>4.7138047138047137</v>
      </c>
      <c r="F13" s="19">
        <f>'CLBM K6'!G24+'CLBM K7'!G21+'CLBM K8'!G24+'CLBM K9'!G24</f>
        <v>139</v>
      </c>
      <c r="G13" s="20">
        <f t="shared" si="1"/>
        <v>46.801346801346796</v>
      </c>
      <c r="H13" s="26">
        <f t="shared" si="2"/>
        <v>144</v>
      </c>
      <c r="I13" s="20">
        <f t="shared" si="3"/>
        <v>48.484848484848484</v>
      </c>
      <c r="J13" s="19">
        <f>'CLBM K6'!K24+'CLBM K7'!K21+'CLBM K8'!K24+'CLBM K9'!K24</f>
        <v>16</v>
      </c>
      <c r="K13" s="20">
        <f t="shared" si="4"/>
        <v>5.3872053872053867</v>
      </c>
      <c r="M13"/>
    </row>
    <row r="14" spans="1:13" ht="18.75" customHeight="1">
      <c r="A14" s="85">
        <v>7</v>
      </c>
      <c r="B14" s="98" t="s">
        <v>49</v>
      </c>
      <c r="C14" s="86">
        <v>297</v>
      </c>
      <c r="D14" s="30">
        <f>'CLBM K6'!E27+'CLBM K7'!E24+'CLBM K8'!E27+'CLBM K9'!E27</f>
        <v>45</v>
      </c>
      <c r="E14" s="20">
        <f t="shared" si="0"/>
        <v>15.151515151515152</v>
      </c>
      <c r="F14" s="30">
        <f>'CLBM K6'!G27+'CLBM K7'!G24+'CLBM K8'!G27+'CLBM K9'!G27</f>
        <v>129</v>
      </c>
      <c r="G14" s="20">
        <f t="shared" si="1"/>
        <v>43.43434343434344</v>
      </c>
      <c r="H14" s="26">
        <f t="shared" si="2"/>
        <v>123</v>
      </c>
      <c r="I14" s="20">
        <f t="shared" si="3"/>
        <v>41.414141414141412</v>
      </c>
      <c r="J14" s="30">
        <f>'CLBM K6'!K27+'CLBM K7'!K24+'CLBM K8'!K27+'CLBM K9'!K27</f>
        <v>15</v>
      </c>
      <c r="K14" s="20">
        <f t="shared" si="4"/>
        <v>5.0505050505050502</v>
      </c>
      <c r="M14"/>
    </row>
    <row r="15" spans="1:13" ht="18.75" customHeight="1">
      <c r="A15" s="85">
        <v>8</v>
      </c>
      <c r="B15" s="98" t="s">
        <v>51</v>
      </c>
      <c r="C15" s="86">
        <v>297</v>
      </c>
      <c r="D15" s="28">
        <f>'CLBM K6'!E30+'CLBM K7'!E27+'CLBM K8'!E30+'CLBM K9'!E30</f>
        <v>48</v>
      </c>
      <c r="E15" s="20">
        <f t="shared" si="0"/>
        <v>16.161616161616163</v>
      </c>
      <c r="F15" s="28">
        <f>'CLBM K6'!G30+'CLBM K7'!G27+'CLBM K8'!G30+'CLBM K9'!G30</f>
        <v>152</v>
      </c>
      <c r="G15" s="20">
        <f t="shared" si="1"/>
        <v>51.178451178451176</v>
      </c>
      <c r="H15" s="26">
        <f t="shared" si="2"/>
        <v>97</v>
      </c>
      <c r="I15" s="20">
        <f t="shared" si="3"/>
        <v>32.659932659932664</v>
      </c>
      <c r="J15" s="28">
        <f>'CLBM K6'!K33+'CLBM K7'!K27+'CLBM K8'!K30+'CLBM K9'!K30</f>
        <v>7</v>
      </c>
      <c r="K15" s="20">
        <f t="shared" si="4"/>
        <v>2.3569023569023568</v>
      </c>
      <c r="M15"/>
    </row>
    <row r="16" spans="1:13" ht="18.75" customHeight="1">
      <c r="A16" s="85">
        <v>9</v>
      </c>
      <c r="B16" s="98" t="s">
        <v>50</v>
      </c>
      <c r="C16" s="86">
        <v>297</v>
      </c>
      <c r="D16" s="26">
        <f>'CLBM K6'!E33+'CLBM K7'!E30+'CLBM K8'!E33+'CLBM K9'!E33</f>
        <v>23</v>
      </c>
      <c r="E16" s="20">
        <f t="shared" si="0"/>
        <v>7.7441077441077439</v>
      </c>
      <c r="F16" s="26">
        <f>'CLBM K6'!G33+'CLBM K7'!G30+'CLBM K8'!G33+'CLBM K9'!G33</f>
        <v>97</v>
      </c>
      <c r="G16" s="20">
        <f t="shared" si="1"/>
        <v>32.659932659932664</v>
      </c>
      <c r="H16" s="26">
        <f t="shared" si="2"/>
        <v>177</v>
      </c>
      <c r="I16" s="20">
        <f t="shared" si="3"/>
        <v>59.595959595959592</v>
      </c>
      <c r="J16" s="26">
        <f>'CLBM K6'!K33+'CLBM K7'!K30+'CLBM K8'!K33+'CLBM K9'!K33</f>
        <v>16</v>
      </c>
      <c r="K16" s="20">
        <f t="shared" si="4"/>
        <v>5.3872053872053867</v>
      </c>
      <c r="M16"/>
    </row>
    <row r="17" spans="1:13" ht="18.75" customHeight="1">
      <c r="A17" s="85">
        <v>10</v>
      </c>
      <c r="B17" s="98" t="s">
        <v>42</v>
      </c>
      <c r="C17" s="86">
        <v>297</v>
      </c>
      <c r="D17" s="19">
        <f>'CLBM K6'!E36+'CLBM K7'!E33+'CLBM K8'!E36+'CLBM K9'!E36</f>
        <v>69</v>
      </c>
      <c r="E17" s="20">
        <f t="shared" si="0"/>
        <v>23.232323232323232</v>
      </c>
      <c r="F17" s="19">
        <f>'CLBM K6'!G36+'CLBM K7'!G33+'CLBM K8'!G36+'CLBM K9'!G36</f>
        <v>175</v>
      </c>
      <c r="G17" s="20">
        <f t="shared" si="1"/>
        <v>58.92255892255892</v>
      </c>
      <c r="H17" s="26">
        <f t="shared" si="2"/>
        <v>53</v>
      </c>
      <c r="I17" s="20">
        <f t="shared" si="3"/>
        <v>17.845117845117844</v>
      </c>
      <c r="J17" s="19">
        <f>'CLBM K6'!K36+'CLBM K7'!K33+'CLBM K8'!K36+'CLBM K9'!K36</f>
        <v>1</v>
      </c>
      <c r="K17" s="20">
        <f t="shared" si="4"/>
        <v>0.33670033670033667</v>
      </c>
      <c r="M17"/>
    </row>
    <row r="18" spans="1:13" ht="18.75" customHeight="1">
      <c r="A18" s="146" t="s">
        <v>63</v>
      </c>
      <c r="B18" s="147"/>
      <c r="C18" s="86">
        <f>SUM(C8:C17)</f>
        <v>2809</v>
      </c>
      <c r="D18" s="97">
        <f>SUM(D8:D17)</f>
        <v>384</v>
      </c>
      <c r="E18" s="50">
        <f t="shared" si="0"/>
        <v>13.670345318618725</v>
      </c>
      <c r="F18" s="97">
        <f>SUM(F8:F17)</f>
        <v>1029</v>
      </c>
      <c r="G18" s="50">
        <f t="shared" si="1"/>
        <v>36.632253470986115</v>
      </c>
      <c r="H18" s="49">
        <f t="shared" si="2"/>
        <v>1396</v>
      </c>
      <c r="I18" s="50">
        <f t="shared" si="3"/>
        <v>49.697401210395157</v>
      </c>
      <c r="J18" s="97">
        <f>SUM(J8:J17)</f>
        <v>104</v>
      </c>
      <c r="K18" s="50">
        <f t="shared" si="4"/>
        <v>3.7023851904592382</v>
      </c>
      <c r="L18" s="32"/>
      <c r="M18"/>
    </row>
    <row r="19" spans="1:13" ht="18.75" customHeight="1"/>
    <row r="20" spans="1:13" ht="15" customHeight="1">
      <c r="I20" s="52" t="s">
        <v>69</v>
      </c>
    </row>
  </sheetData>
  <mergeCells count="13">
    <mergeCell ref="A18:B18"/>
    <mergeCell ref="B2:E2"/>
    <mergeCell ref="A5:A7"/>
    <mergeCell ref="A3:K3"/>
    <mergeCell ref="F1:L1"/>
    <mergeCell ref="F2:L2"/>
    <mergeCell ref="B5:B7"/>
    <mergeCell ref="C5:C7"/>
    <mergeCell ref="D5:K5"/>
    <mergeCell ref="D6:E6"/>
    <mergeCell ref="F6:G6"/>
    <mergeCell ref="H6:I6"/>
    <mergeCell ref="J6:K6"/>
  </mergeCells>
  <pageMargins left="0.65625" right="0.22916666666666699" top="0.28125" bottom="0.30208333333333298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13" workbookViewId="0">
      <selection activeCell="R20" sqref="R20"/>
    </sheetView>
  </sheetViews>
  <sheetFormatPr defaultColWidth="9.140625" defaultRowHeight="18.75"/>
  <cols>
    <col min="1" max="1" width="6.5703125" style="2" customWidth="1"/>
    <col min="2" max="2" width="7.140625" style="33" customWidth="1"/>
    <col min="3" max="3" width="8.140625" style="2" customWidth="1"/>
    <col min="4" max="4" width="6.7109375" style="13" customWidth="1"/>
    <col min="5" max="5" width="6.7109375" style="14" customWidth="1"/>
    <col min="6" max="6" width="6.7109375" style="2" customWidth="1"/>
    <col min="7" max="7" width="7.85546875" style="14" customWidth="1"/>
    <col min="8" max="8" width="6.7109375" style="2" customWidth="1"/>
    <col min="9" max="9" width="6.7109375" style="14" customWidth="1"/>
    <col min="10" max="10" width="6.42578125" style="2" customWidth="1"/>
    <col min="11" max="11" width="6.7109375" style="14" customWidth="1"/>
    <col min="12" max="19" width="6.7109375" style="8" customWidth="1"/>
    <col min="20" max="20" width="12.42578125" style="14" customWidth="1"/>
    <col min="21" max="16384" width="9.140625" style="8"/>
  </cols>
  <sheetData>
    <row r="1" spans="1:20" s="7" customFormat="1" ht="18.95" customHeight="1">
      <c r="A1" s="154" t="s">
        <v>86</v>
      </c>
      <c r="B1" s="154"/>
      <c r="C1" s="154"/>
      <c r="D1" s="154"/>
      <c r="E1" s="154"/>
      <c r="G1" s="71"/>
      <c r="H1" s="71"/>
      <c r="M1" s="71" t="s">
        <v>17</v>
      </c>
      <c r="N1" s="71"/>
      <c r="O1" s="71"/>
      <c r="P1" s="71"/>
      <c r="Q1" s="71"/>
      <c r="R1" s="71"/>
      <c r="S1" s="71"/>
      <c r="T1" s="72"/>
    </row>
    <row r="2" spans="1:20" s="7" customFormat="1" ht="15" customHeight="1">
      <c r="A2" s="70" t="s">
        <v>92</v>
      </c>
      <c r="B2" s="70"/>
      <c r="C2" s="70"/>
      <c r="D2" s="70"/>
      <c r="E2" s="1"/>
      <c r="G2" s="73"/>
      <c r="H2" s="73"/>
      <c r="M2" s="145" t="s">
        <v>18</v>
      </c>
      <c r="N2" s="145"/>
      <c r="O2" s="145"/>
      <c r="P2" s="145"/>
      <c r="Q2" s="145"/>
      <c r="R2" s="145"/>
      <c r="S2" s="145"/>
      <c r="T2" s="74"/>
    </row>
    <row r="3" spans="1:20" s="7" customFormat="1" ht="15" customHeight="1">
      <c r="A3" s="69"/>
      <c r="B3" s="69"/>
      <c r="C3" s="69"/>
      <c r="D3" s="69"/>
      <c r="E3" s="1"/>
      <c r="F3" s="61"/>
      <c r="G3" s="61"/>
      <c r="H3" s="61"/>
      <c r="I3" s="61"/>
      <c r="J3" s="61"/>
      <c r="K3" s="61"/>
      <c r="L3" s="61"/>
      <c r="M3" s="61"/>
      <c r="N3" s="61"/>
      <c r="O3" s="61"/>
      <c r="P3" s="68"/>
      <c r="Q3" s="68"/>
      <c r="R3" s="68"/>
      <c r="S3" s="68"/>
      <c r="T3" s="68"/>
    </row>
    <row r="4" spans="1:20" ht="26.25" customHeight="1">
      <c r="A4" s="124" t="s">
        <v>93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0" ht="25.5" customHeight="1">
      <c r="A5" s="155" t="s">
        <v>109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s="9" customFormat="1" ht="24" customHeight="1">
      <c r="A6" s="149" t="s">
        <v>4</v>
      </c>
      <c r="B6" s="149" t="s">
        <v>6</v>
      </c>
      <c r="C6" s="150" t="s">
        <v>91</v>
      </c>
      <c r="D6" s="153" t="s">
        <v>20</v>
      </c>
      <c r="E6" s="153"/>
      <c r="F6" s="153"/>
      <c r="G6" s="153"/>
      <c r="H6" s="153"/>
      <c r="I6" s="153"/>
      <c r="J6" s="153"/>
      <c r="K6" s="153"/>
      <c r="L6" s="156" t="s">
        <v>21</v>
      </c>
      <c r="M6" s="157"/>
      <c r="N6" s="157"/>
      <c r="O6" s="157"/>
      <c r="P6" s="157"/>
      <c r="Q6" s="157"/>
      <c r="R6" s="157"/>
      <c r="S6" s="158"/>
      <c r="T6" s="159" t="s">
        <v>70</v>
      </c>
    </row>
    <row r="7" spans="1:20" s="9" customFormat="1" ht="24" customHeight="1">
      <c r="A7" s="149"/>
      <c r="B7" s="149"/>
      <c r="C7" s="151"/>
      <c r="D7" s="153" t="s">
        <v>7</v>
      </c>
      <c r="E7" s="153"/>
      <c r="F7" s="153" t="s">
        <v>8</v>
      </c>
      <c r="G7" s="153"/>
      <c r="H7" s="153" t="s">
        <v>9</v>
      </c>
      <c r="I7" s="153"/>
      <c r="J7" s="153" t="s">
        <v>53</v>
      </c>
      <c r="K7" s="153"/>
      <c r="L7" s="153" t="s">
        <v>22</v>
      </c>
      <c r="M7" s="153"/>
      <c r="N7" s="153" t="s">
        <v>8</v>
      </c>
      <c r="O7" s="153"/>
      <c r="P7" s="153" t="s">
        <v>9</v>
      </c>
      <c r="Q7" s="153"/>
      <c r="R7" s="153" t="s">
        <v>53</v>
      </c>
      <c r="S7" s="153"/>
      <c r="T7" s="160"/>
    </row>
    <row r="8" spans="1:20" s="9" customFormat="1" ht="24" customHeight="1">
      <c r="A8" s="149"/>
      <c r="B8" s="149"/>
      <c r="C8" s="152"/>
      <c r="D8" s="15" t="s">
        <v>0</v>
      </c>
      <c r="E8" s="27" t="s">
        <v>1</v>
      </c>
      <c r="F8" s="34" t="s">
        <v>0</v>
      </c>
      <c r="G8" s="27" t="s">
        <v>1</v>
      </c>
      <c r="H8" s="34" t="s">
        <v>0</v>
      </c>
      <c r="I8" s="27" t="s">
        <v>1</v>
      </c>
      <c r="J8" s="34" t="s">
        <v>0</v>
      </c>
      <c r="K8" s="27" t="s">
        <v>1</v>
      </c>
      <c r="L8" s="17" t="s">
        <v>0</v>
      </c>
      <c r="M8" s="18" t="s">
        <v>1</v>
      </c>
      <c r="N8" s="35" t="s">
        <v>0</v>
      </c>
      <c r="O8" s="18" t="s">
        <v>1</v>
      </c>
      <c r="P8" s="35" t="s">
        <v>0</v>
      </c>
      <c r="Q8" s="18" t="s">
        <v>1</v>
      </c>
      <c r="R8" s="35" t="s">
        <v>0</v>
      </c>
      <c r="S8" s="18" t="s">
        <v>1</v>
      </c>
      <c r="T8" s="47"/>
    </row>
    <row r="9" spans="1:20" s="10" customFormat="1" ht="24" customHeight="1">
      <c r="A9" s="64" t="s">
        <v>10</v>
      </c>
      <c r="B9" s="103">
        <v>36</v>
      </c>
      <c r="C9" s="66" t="s">
        <v>56</v>
      </c>
      <c r="D9" s="41"/>
      <c r="E9" s="42">
        <f t="shared" ref="E9:E21" si="0">D9/B9*100</f>
        <v>0</v>
      </c>
      <c r="F9" s="43"/>
      <c r="G9" s="42">
        <f t="shared" ref="G9:G21" si="1">F9/B9*100</f>
        <v>0</v>
      </c>
      <c r="H9" s="41">
        <f>B9-D9-F9</f>
        <v>36</v>
      </c>
      <c r="I9" s="42">
        <f t="shared" ref="I9:I21" si="2">H9/B9*100</f>
        <v>100</v>
      </c>
      <c r="J9" s="43">
        <v>0</v>
      </c>
      <c r="K9" s="42">
        <f t="shared" ref="K9:K21" si="3">J9/B9*100</f>
        <v>0</v>
      </c>
      <c r="L9" s="41"/>
      <c r="M9" s="44">
        <f t="shared" ref="M9:M21" si="4">L9/B9*100</f>
        <v>0</v>
      </c>
      <c r="N9" s="43"/>
      <c r="O9" s="44">
        <f t="shared" ref="O9:O21" si="5">N9/B9*100</f>
        <v>0</v>
      </c>
      <c r="P9" s="41">
        <f>B9-L9-N9</f>
        <v>36</v>
      </c>
      <c r="Q9" s="44">
        <f t="shared" ref="Q9:Q21" si="6">P9/B9*100</f>
        <v>100</v>
      </c>
      <c r="R9" s="43">
        <v>0</v>
      </c>
      <c r="S9" s="44">
        <f t="shared" ref="S9:S21" si="7">R9/B9*100</f>
        <v>0</v>
      </c>
      <c r="T9" s="67"/>
    </row>
    <row r="10" spans="1:20" s="10" customFormat="1" ht="24" customHeight="1">
      <c r="A10" s="64" t="s">
        <v>11</v>
      </c>
      <c r="B10" s="103">
        <v>35</v>
      </c>
      <c r="C10" s="66" t="s">
        <v>55</v>
      </c>
      <c r="D10" s="41">
        <v>0</v>
      </c>
      <c r="E10" s="42">
        <f t="shared" si="0"/>
        <v>0</v>
      </c>
      <c r="F10" s="43">
        <v>7</v>
      </c>
      <c r="G10" s="42">
        <f t="shared" si="1"/>
        <v>20</v>
      </c>
      <c r="H10" s="41">
        <f>B10-D10-F10</f>
        <v>28</v>
      </c>
      <c r="I10" s="42">
        <f t="shared" si="2"/>
        <v>80</v>
      </c>
      <c r="J10" s="43">
        <v>6</v>
      </c>
      <c r="K10" s="42">
        <f t="shared" si="3"/>
        <v>17.142857142857142</v>
      </c>
      <c r="L10" s="41">
        <v>24</v>
      </c>
      <c r="M10" s="44">
        <f t="shared" si="4"/>
        <v>68.571428571428569</v>
      </c>
      <c r="N10" s="43">
        <v>11</v>
      </c>
      <c r="O10" s="44">
        <f t="shared" si="5"/>
        <v>31.428571428571427</v>
      </c>
      <c r="P10" s="41">
        <f>B10-L10-N10</f>
        <v>0</v>
      </c>
      <c r="Q10" s="44">
        <f t="shared" si="6"/>
        <v>0</v>
      </c>
      <c r="R10" s="43"/>
      <c r="S10" s="44">
        <f t="shared" si="7"/>
        <v>0</v>
      </c>
      <c r="T10" s="67"/>
    </row>
    <row r="11" spans="1:20" s="11" customFormat="1" ht="24" customHeight="1">
      <c r="A11" s="63" t="s">
        <v>87</v>
      </c>
      <c r="B11" s="37">
        <f>B9+B10</f>
        <v>71</v>
      </c>
      <c r="C11" s="63"/>
      <c r="D11" s="36">
        <f>D9+D10</f>
        <v>0</v>
      </c>
      <c r="E11" s="42">
        <f t="shared" si="0"/>
        <v>0</v>
      </c>
      <c r="F11" s="36">
        <f>F9+F10</f>
        <v>7</v>
      </c>
      <c r="G11" s="42">
        <f t="shared" si="1"/>
        <v>9.8591549295774641</v>
      </c>
      <c r="H11" s="36">
        <f>H9+H10</f>
        <v>64</v>
      </c>
      <c r="I11" s="42">
        <f t="shared" si="2"/>
        <v>90.140845070422543</v>
      </c>
      <c r="J11" s="36">
        <f>J9+J10</f>
        <v>6</v>
      </c>
      <c r="K11" s="42">
        <f t="shared" si="3"/>
        <v>8.4507042253521121</v>
      </c>
      <c r="L11" s="45">
        <f>L9+L10</f>
        <v>24</v>
      </c>
      <c r="M11" s="44">
        <f t="shared" si="4"/>
        <v>33.802816901408448</v>
      </c>
      <c r="N11" s="45">
        <f>N9+N10</f>
        <v>11</v>
      </c>
      <c r="O11" s="44">
        <f t="shared" si="5"/>
        <v>15.492957746478872</v>
      </c>
      <c r="P11" s="45">
        <f>P9+P10</f>
        <v>36</v>
      </c>
      <c r="Q11" s="44">
        <f t="shared" si="6"/>
        <v>50.704225352112672</v>
      </c>
      <c r="R11" s="45">
        <f>R9+R10</f>
        <v>0</v>
      </c>
      <c r="S11" s="44">
        <f t="shared" si="7"/>
        <v>0</v>
      </c>
      <c r="T11" s="46"/>
    </row>
    <row r="12" spans="1:20" s="10" customFormat="1" ht="24" customHeight="1">
      <c r="A12" s="64" t="s">
        <v>12</v>
      </c>
      <c r="B12" s="103">
        <v>44</v>
      </c>
      <c r="C12" s="65" t="s">
        <v>59</v>
      </c>
      <c r="D12" s="41">
        <v>9</v>
      </c>
      <c r="E12" s="42">
        <f t="shared" si="0"/>
        <v>20.454545454545457</v>
      </c>
      <c r="F12" s="43">
        <v>30</v>
      </c>
      <c r="G12" s="42">
        <f t="shared" si="1"/>
        <v>68.181818181818173</v>
      </c>
      <c r="H12" s="41">
        <f>B12-D12-F12</f>
        <v>5</v>
      </c>
      <c r="I12" s="42">
        <f t="shared" si="2"/>
        <v>11.363636363636363</v>
      </c>
      <c r="J12" s="43">
        <v>0</v>
      </c>
      <c r="K12" s="42">
        <f t="shared" si="3"/>
        <v>0</v>
      </c>
      <c r="L12" s="41">
        <v>42</v>
      </c>
      <c r="M12" s="44">
        <f t="shared" si="4"/>
        <v>95.454545454545453</v>
      </c>
      <c r="N12" s="43">
        <v>2</v>
      </c>
      <c r="O12" s="44">
        <f t="shared" si="5"/>
        <v>4.5454545454545459</v>
      </c>
      <c r="P12" s="41">
        <f>B12-L12-N12</f>
        <v>0</v>
      </c>
      <c r="Q12" s="44">
        <f t="shared" si="6"/>
        <v>0</v>
      </c>
      <c r="R12" s="43">
        <v>0</v>
      </c>
      <c r="S12" s="44">
        <f t="shared" si="7"/>
        <v>0</v>
      </c>
      <c r="T12" s="67"/>
    </row>
    <row r="13" spans="1:20" s="10" customFormat="1" ht="24" customHeight="1">
      <c r="A13" s="64" t="s">
        <v>13</v>
      </c>
      <c r="B13" s="103">
        <v>42</v>
      </c>
      <c r="C13" s="65" t="s">
        <v>32</v>
      </c>
      <c r="D13" s="41"/>
      <c r="E13" s="42">
        <f t="shared" si="0"/>
        <v>0</v>
      </c>
      <c r="F13" s="43">
        <v>12</v>
      </c>
      <c r="G13" s="42">
        <f t="shared" si="1"/>
        <v>28.571428571428569</v>
      </c>
      <c r="H13" s="41">
        <f>B13-D13-F13</f>
        <v>30</v>
      </c>
      <c r="I13" s="42">
        <f t="shared" si="2"/>
        <v>71.428571428571431</v>
      </c>
      <c r="J13" s="43">
        <v>3</v>
      </c>
      <c r="K13" s="42">
        <f t="shared" si="3"/>
        <v>7.1428571428571423</v>
      </c>
      <c r="L13" s="41">
        <v>25</v>
      </c>
      <c r="M13" s="44">
        <f t="shared" si="4"/>
        <v>59.523809523809526</v>
      </c>
      <c r="N13" s="43">
        <v>16</v>
      </c>
      <c r="O13" s="44">
        <f t="shared" si="5"/>
        <v>38.095238095238095</v>
      </c>
      <c r="P13" s="41">
        <v>1</v>
      </c>
      <c r="Q13" s="44">
        <f t="shared" si="6"/>
        <v>2.3809523809523809</v>
      </c>
      <c r="R13" s="43">
        <v>0</v>
      </c>
      <c r="S13" s="44">
        <f t="shared" si="7"/>
        <v>0</v>
      </c>
      <c r="T13" s="67"/>
    </row>
    <row r="14" spans="1:20" s="10" customFormat="1" ht="24" customHeight="1">
      <c r="A14" s="63" t="s">
        <v>88</v>
      </c>
      <c r="B14" s="37">
        <f>B12+B13</f>
        <v>86</v>
      </c>
      <c r="C14" s="63"/>
      <c r="D14" s="36">
        <f>D12+D13</f>
        <v>9</v>
      </c>
      <c r="E14" s="42">
        <f t="shared" si="0"/>
        <v>10.465116279069768</v>
      </c>
      <c r="F14" s="36">
        <f>F12+F13</f>
        <v>42</v>
      </c>
      <c r="G14" s="42">
        <f t="shared" si="1"/>
        <v>48.837209302325576</v>
      </c>
      <c r="H14" s="37">
        <f>H12+H13</f>
        <v>35</v>
      </c>
      <c r="I14" s="42">
        <f t="shared" si="2"/>
        <v>40.697674418604649</v>
      </c>
      <c r="J14" s="36">
        <f>J12+J13</f>
        <v>3</v>
      </c>
      <c r="K14" s="42">
        <f t="shared" si="3"/>
        <v>3.4883720930232558</v>
      </c>
      <c r="L14" s="45">
        <f>L12+L13</f>
        <v>67</v>
      </c>
      <c r="M14" s="44">
        <f t="shared" si="4"/>
        <v>77.906976744186053</v>
      </c>
      <c r="N14" s="45">
        <f>N12+N13</f>
        <v>18</v>
      </c>
      <c r="O14" s="44">
        <f t="shared" si="5"/>
        <v>20.930232558139537</v>
      </c>
      <c r="P14" s="45">
        <f>P12+P13</f>
        <v>1</v>
      </c>
      <c r="Q14" s="44">
        <f t="shared" si="6"/>
        <v>1.1627906976744187</v>
      </c>
      <c r="R14" s="45">
        <f>R12+R13</f>
        <v>0</v>
      </c>
      <c r="S14" s="44">
        <f t="shared" si="7"/>
        <v>0</v>
      </c>
      <c r="T14" s="46"/>
    </row>
    <row r="15" spans="1:20" s="10" customFormat="1" ht="24" customHeight="1">
      <c r="A15" s="64" t="s">
        <v>14</v>
      </c>
      <c r="B15" s="104">
        <v>41</v>
      </c>
      <c r="C15" s="65" t="s">
        <v>30</v>
      </c>
      <c r="D15" s="41">
        <v>8</v>
      </c>
      <c r="E15" s="42">
        <f t="shared" si="0"/>
        <v>19.512195121951219</v>
      </c>
      <c r="F15" s="43">
        <v>29</v>
      </c>
      <c r="G15" s="42">
        <f t="shared" si="1"/>
        <v>70.731707317073173</v>
      </c>
      <c r="H15" s="41">
        <f>B15-D15-F15</f>
        <v>4</v>
      </c>
      <c r="I15" s="42">
        <f t="shared" si="2"/>
        <v>9.7560975609756095</v>
      </c>
      <c r="J15" s="43">
        <v>0</v>
      </c>
      <c r="K15" s="42">
        <f t="shared" si="3"/>
        <v>0</v>
      </c>
      <c r="L15" s="41">
        <v>37</v>
      </c>
      <c r="M15" s="44">
        <f t="shared" si="4"/>
        <v>90.243902439024396</v>
      </c>
      <c r="N15" s="43">
        <v>4</v>
      </c>
      <c r="O15" s="44">
        <f t="shared" si="5"/>
        <v>9.7560975609756095</v>
      </c>
      <c r="P15" s="41">
        <f>B15-L15-N15</f>
        <v>0</v>
      </c>
      <c r="Q15" s="44">
        <f t="shared" si="6"/>
        <v>0</v>
      </c>
      <c r="R15" s="43">
        <v>0</v>
      </c>
      <c r="S15" s="44">
        <f t="shared" si="7"/>
        <v>0</v>
      </c>
      <c r="T15" s="67"/>
    </row>
    <row r="16" spans="1:20" s="10" customFormat="1" ht="24" customHeight="1">
      <c r="A16" s="64" t="s">
        <v>15</v>
      </c>
      <c r="B16" s="103">
        <v>34</v>
      </c>
      <c r="C16" s="65" t="s">
        <v>58</v>
      </c>
      <c r="D16" s="41">
        <v>0</v>
      </c>
      <c r="E16" s="42">
        <f t="shared" si="0"/>
        <v>0</v>
      </c>
      <c r="F16" s="43">
        <v>7</v>
      </c>
      <c r="G16" s="42">
        <f t="shared" si="1"/>
        <v>20.588235294117645</v>
      </c>
      <c r="H16" s="41">
        <f>B16-D16-F16</f>
        <v>27</v>
      </c>
      <c r="I16" s="42">
        <f t="shared" si="2"/>
        <v>79.411764705882348</v>
      </c>
      <c r="J16" s="43">
        <v>3</v>
      </c>
      <c r="K16" s="42">
        <f t="shared" si="3"/>
        <v>8.8235294117647065</v>
      </c>
      <c r="L16" s="41"/>
      <c r="M16" s="44">
        <f t="shared" si="4"/>
        <v>0</v>
      </c>
      <c r="N16" s="43"/>
      <c r="O16" s="44">
        <f t="shared" si="5"/>
        <v>0</v>
      </c>
      <c r="P16" s="41">
        <f>B16-L16-N16</f>
        <v>34</v>
      </c>
      <c r="Q16" s="44">
        <f t="shared" si="6"/>
        <v>100</v>
      </c>
      <c r="R16" s="43"/>
      <c r="S16" s="44">
        <f t="shared" si="7"/>
        <v>0</v>
      </c>
      <c r="T16" s="67"/>
    </row>
    <row r="17" spans="1:20" s="10" customFormat="1" ht="24" customHeight="1">
      <c r="A17" s="63" t="s">
        <v>89</v>
      </c>
      <c r="B17" s="37">
        <f>B15+B16</f>
        <v>75</v>
      </c>
      <c r="C17" s="63"/>
      <c r="D17" s="36">
        <f>D15+D16</f>
        <v>8</v>
      </c>
      <c r="E17" s="42">
        <f t="shared" si="0"/>
        <v>10.666666666666668</v>
      </c>
      <c r="F17" s="36">
        <f>F15+F16</f>
        <v>36</v>
      </c>
      <c r="G17" s="42">
        <f t="shared" si="1"/>
        <v>48</v>
      </c>
      <c r="H17" s="36">
        <f>H15+H16</f>
        <v>31</v>
      </c>
      <c r="I17" s="42">
        <f t="shared" si="2"/>
        <v>41.333333333333336</v>
      </c>
      <c r="J17" s="36">
        <f>J15+J16</f>
        <v>3</v>
      </c>
      <c r="K17" s="42">
        <f t="shared" si="3"/>
        <v>4</v>
      </c>
      <c r="L17" s="45">
        <f>L15+L16</f>
        <v>37</v>
      </c>
      <c r="M17" s="44">
        <f t="shared" si="4"/>
        <v>49.333333333333336</v>
      </c>
      <c r="N17" s="45">
        <f>N15+N16</f>
        <v>4</v>
      </c>
      <c r="O17" s="44">
        <f t="shared" si="5"/>
        <v>5.3333333333333339</v>
      </c>
      <c r="P17" s="45">
        <f>P15+P16</f>
        <v>34</v>
      </c>
      <c r="Q17" s="44">
        <f t="shared" si="6"/>
        <v>45.333333333333329</v>
      </c>
      <c r="R17" s="45">
        <f>R15+R16</f>
        <v>0</v>
      </c>
      <c r="S17" s="44">
        <f t="shared" si="7"/>
        <v>0</v>
      </c>
      <c r="T17" s="46"/>
    </row>
    <row r="18" spans="1:20" s="10" customFormat="1" ht="24" customHeight="1">
      <c r="A18" s="64" t="s">
        <v>2</v>
      </c>
      <c r="B18" s="104">
        <v>33</v>
      </c>
      <c r="C18" s="65" t="s">
        <v>60</v>
      </c>
      <c r="D18" s="41">
        <v>6</v>
      </c>
      <c r="E18" s="42">
        <f t="shared" si="0"/>
        <v>18.181818181818183</v>
      </c>
      <c r="F18" s="43">
        <v>26</v>
      </c>
      <c r="G18" s="42">
        <f t="shared" si="1"/>
        <v>78.787878787878782</v>
      </c>
      <c r="H18" s="41">
        <f>B18-D18-F18</f>
        <v>1</v>
      </c>
      <c r="I18" s="42">
        <f t="shared" si="2"/>
        <v>3.0303030303030303</v>
      </c>
      <c r="J18" s="43">
        <v>0</v>
      </c>
      <c r="K18" s="42">
        <f t="shared" si="3"/>
        <v>0</v>
      </c>
      <c r="L18" s="41">
        <v>32</v>
      </c>
      <c r="M18" s="44">
        <f t="shared" si="4"/>
        <v>96.969696969696969</v>
      </c>
      <c r="N18" s="43">
        <v>1</v>
      </c>
      <c r="O18" s="44">
        <f t="shared" si="5"/>
        <v>3.0303030303030303</v>
      </c>
      <c r="P18" s="41">
        <f>B18-L18-N18</f>
        <v>0</v>
      </c>
      <c r="Q18" s="44">
        <f t="shared" si="6"/>
        <v>0</v>
      </c>
      <c r="R18" s="43">
        <v>0</v>
      </c>
      <c r="S18" s="44">
        <f t="shared" si="7"/>
        <v>0</v>
      </c>
      <c r="T18" s="67"/>
    </row>
    <row r="19" spans="1:20" s="10" customFormat="1" ht="24" customHeight="1">
      <c r="A19" s="64" t="s">
        <v>3</v>
      </c>
      <c r="B19" s="103">
        <v>34</v>
      </c>
      <c r="C19" s="65" t="s">
        <v>103</v>
      </c>
      <c r="D19" s="41"/>
      <c r="E19" s="42">
        <f t="shared" si="0"/>
        <v>0</v>
      </c>
      <c r="F19" s="43">
        <v>8</v>
      </c>
      <c r="G19" s="42">
        <f t="shared" si="1"/>
        <v>23.52941176470588</v>
      </c>
      <c r="H19" s="41">
        <f>B19-D19-F19</f>
        <v>26</v>
      </c>
      <c r="I19" s="42">
        <f t="shared" si="2"/>
        <v>76.470588235294116</v>
      </c>
      <c r="J19" s="43">
        <v>3</v>
      </c>
      <c r="K19" s="42">
        <f t="shared" si="3"/>
        <v>8.8235294117647065</v>
      </c>
      <c r="L19" s="41">
        <v>24</v>
      </c>
      <c r="M19" s="44">
        <f t="shared" si="4"/>
        <v>70.588235294117652</v>
      </c>
      <c r="N19" s="43">
        <v>10</v>
      </c>
      <c r="O19" s="44">
        <f t="shared" si="5"/>
        <v>29.411764705882355</v>
      </c>
      <c r="P19" s="41">
        <f>B19-L19-N19</f>
        <v>0</v>
      </c>
      <c r="Q19" s="44">
        <f t="shared" si="6"/>
        <v>0</v>
      </c>
      <c r="R19" s="43">
        <v>2</v>
      </c>
      <c r="S19" s="44">
        <f t="shared" si="7"/>
        <v>5.8823529411764701</v>
      </c>
      <c r="T19" s="67"/>
    </row>
    <row r="20" spans="1:20" s="11" customFormat="1" ht="24" customHeight="1">
      <c r="A20" s="63" t="s">
        <v>90</v>
      </c>
      <c r="B20" s="37">
        <f>B18+B19</f>
        <v>67</v>
      </c>
      <c r="C20" s="39"/>
      <c r="D20" s="36">
        <f>D18+D19</f>
        <v>6</v>
      </c>
      <c r="E20" s="42">
        <f t="shared" si="0"/>
        <v>8.9552238805970141</v>
      </c>
      <c r="F20" s="36">
        <f>F18+F19</f>
        <v>34</v>
      </c>
      <c r="G20" s="42">
        <f t="shared" si="1"/>
        <v>50.746268656716417</v>
      </c>
      <c r="H20" s="36">
        <f>H18+H19</f>
        <v>27</v>
      </c>
      <c r="I20" s="42">
        <f t="shared" si="2"/>
        <v>40.298507462686565</v>
      </c>
      <c r="J20" s="36">
        <f>J18+J19</f>
        <v>3</v>
      </c>
      <c r="K20" s="42">
        <f t="shared" si="3"/>
        <v>4.4776119402985071</v>
      </c>
      <c r="L20" s="38">
        <f>L18+L19</f>
        <v>56</v>
      </c>
      <c r="M20" s="44">
        <f t="shared" si="4"/>
        <v>83.582089552238799</v>
      </c>
      <c r="N20" s="45">
        <f>N18+N19</f>
        <v>11</v>
      </c>
      <c r="O20" s="44">
        <f t="shared" si="5"/>
        <v>16.417910447761194</v>
      </c>
      <c r="P20" s="38">
        <f>P18+P19</f>
        <v>0</v>
      </c>
      <c r="Q20" s="44">
        <f t="shared" si="6"/>
        <v>0</v>
      </c>
      <c r="R20" s="45">
        <f>R18+R19</f>
        <v>2</v>
      </c>
      <c r="S20" s="44">
        <f t="shared" si="7"/>
        <v>2.9850746268656714</v>
      </c>
      <c r="T20" s="46"/>
    </row>
    <row r="21" spans="1:20" s="10" customFormat="1" ht="24" customHeight="1">
      <c r="A21" s="105" t="s">
        <v>67</v>
      </c>
      <c r="B21" s="105">
        <f>SUM(B20,B17,B14,B11)</f>
        <v>299</v>
      </c>
      <c r="C21" s="106"/>
      <c r="D21" s="107">
        <f>D11+D14+D17+D20</f>
        <v>23</v>
      </c>
      <c r="E21" s="108">
        <f t="shared" si="0"/>
        <v>7.6923076923076925</v>
      </c>
      <c r="F21" s="107">
        <f>F11+F14+F17+F20</f>
        <v>119</v>
      </c>
      <c r="G21" s="108">
        <f t="shared" si="1"/>
        <v>39.799331103678931</v>
      </c>
      <c r="H21" s="107">
        <f>H11+H14+H17+H20</f>
        <v>157</v>
      </c>
      <c r="I21" s="108">
        <f t="shared" si="2"/>
        <v>52.508361204013376</v>
      </c>
      <c r="J21" s="107">
        <f>J11+J14+J17+J20</f>
        <v>15</v>
      </c>
      <c r="K21" s="108">
        <f t="shared" si="3"/>
        <v>5.0167224080267561</v>
      </c>
      <c r="L21" s="38">
        <f>L11+L14+L17+L20</f>
        <v>184</v>
      </c>
      <c r="M21" s="44">
        <f t="shared" si="4"/>
        <v>61.53846153846154</v>
      </c>
      <c r="N21" s="38">
        <f>N11+N14+N17+N20</f>
        <v>44</v>
      </c>
      <c r="O21" s="44">
        <f t="shared" si="5"/>
        <v>14.715719063545151</v>
      </c>
      <c r="P21" s="38">
        <f>P11+P14+P17+P20</f>
        <v>71</v>
      </c>
      <c r="Q21" s="44">
        <f t="shared" si="6"/>
        <v>23.745819397993312</v>
      </c>
      <c r="R21" s="38">
        <f>R11+R14+R17+R20</f>
        <v>2</v>
      </c>
      <c r="S21" s="44">
        <f t="shared" si="7"/>
        <v>0.66889632107023411</v>
      </c>
      <c r="T21" s="46"/>
    </row>
    <row r="22" spans="1:20" s="12" customFormat="1" ht="21.75" customHeight="1">
      <c r="A22" s="110"/>
      <c r="B22" s="111">
        <v>299</v>
      </c>
      <c r="C22" s="110"/>
      <c r="D22" s="161" t="s">
        <v>118</v>
      </c>
      <c r="E22" s="162"/>
      <c r="F22" s="112">
        <f>D21+F21</f>
        <v>142</v>
      </c>
      <c r="G22" s="113">
        <f>F22*100/B22</f>
        <v>47.491638795986624</v>
      </c>
      <c r="H22" s="163" t="s">
        <v>116</v>
      </c>
      <c r="I22" s="164"/>
      <c r="J22" s="115">
        <f>H21</f>
        <v>157</v>
      </c>
      <c r="K22" s="114">
        <f>J22*100/B22</f>
        <v>52.508361204013376</v>
      </c>
      <c r="L22" s="165" t="s">
        <v>117</v>
      </c>
      <c r="M22" s="166"/>
      <c r="N22" s="116">
        <f>L21+N21</f>
        <v>228</v>
      </c>
      <c r="O22" s="109">
        <f>N22*100/B22</f>
        <v>76.254180602006684</v>
      </c>
      <c r="P22" s="167" t="s">
        <v>119</v>
      </c>
      <c r="Q22" s="168"/>
      <c r="R22" s="116">
        <f>P21</f>
        <v>71</v>
      </c>
      <c r="S22" s="117">
        <f>R22*100/B22</f>
        <v>23.745819397993312</v>
      </c>
      <c r="T22" s="109"/>
    </row>
    <row r="23" spans="1:20" s="12" customFormat="1" ht="16.5">
      <c r="A23" s="4"/>
      <c r="B23" s="3"/>
      <c r="C23" s="4"/>
      <c r="D23" s="5"/>
      <c r="E23" s="6"/>
      <c r="F23" s="4"/>
      <c r="G23" s="6"/>
      <c r="H23" s="4"/>
      <c r="I23" s="6"/>
      <c r="J23" s="4"/>
      <c r="K23" s="6"/>
      <c r="T23" s="6"/>
    </row>
    <row r="24" spans="1:20" s="12" customFormat="1" ht="16.5">
      <c r="A24" s="4"/>
      <c r="B24" s="3"/>
      <c r="C24" s="4"/>
      <c r="D24" s="5"/>
      <c r="E24" s="6"/>
      <c r="F24" s="4"/>
      <c r="G24" s="6"/>
      <c r="H24" s="4"/>
      <c r="I24" s="6"/>
      <c r="J24" s="4"/>
      <c r="K24" s="6"/>
      <c r="T24" s="6"/>
    </row>
    <row r="25" spans="1:20" s="12" customFormat="1" ht="16.5">
      <c r="A25" s="4"/>
      <c r="B25" s="3"/>
      <c r="C25" s="4"/>
      <c r="D25" s="5"/>
      <c r="E25" s="6"/>
      <c r="F25" s="4"/>
      <c r="G25" s="6"/>
      <c r="H25" s="4"/>
      <c r="I25" s="6"/>
      <c r="J25" s="4"/>
      <c r="K25" s="6"/>
      <c r="T25" s="6"/>
    </row>
    <row r="26" spans="1:20" s="12" customFormat="1" ht="16.5">
      <c r="A26" s="4"/>
      <c r="B26" s="3"/>
      <c r="C26" s="4"/>
      <c r="D26" s="5"/>
      <c r="E26" s="6"/>
      <c r="F26" s="4"/>
      <c r="G26" s="6"/>
      <c r="H26" s="4"/>
      <c r="I26" s="6"/>
      <c r="J26" s="4"/>
      <c r="K26" s="6"/>
      <c r="T26" s="6"/>
    </row>
  </sheetData>
  <sheetProtection formatRows="0" insertColumns="0"/>
  <mergeCells count="22">
    <mergeCell ref="P7:Q7"/>
    <mergeCell ref="R7:S7"/>
    <mergeCell ref="D22:E22"/>
    <mergeCell ref="H22:I22"/>
    <mergeCell ref="L22:M22"/>
    <mergeCell ref="P22:Q22"/>
    <mergeCell ref="B6:B8"/>
    <mergeCell ref="C6:C8"/>
    <mergeCell ref="D6:K6"/>
    <mergeCell ref="A1:E1"/>
    <mergeCell ref="A4:T4"/>
    <mergeCell ref="A5:T5"/>
    <mergeCell ref="M2:S2"/>
    <mergeCell ref="A6:A8"/>
    <mergeCell ref="L6:S6"/>
    <mergeCell ref="T6:T7"/>
    <mergeCell ref="D7:E7"/>
    <mergeCell ref="F7:G7"/>
    <mergeCell ref="H7:I7"/>
    <mergeCell ref="J7:K7"/>
    <mergeCell ref="L7:M7"/>
    <mergeCell ref="N7:O7"/>
  </mergeCells>
  <pageMargins left="0.24509803921568626" right="0.10416666666666667" top="0.39583333333333331" bottom="0.125" header="0.26" footer="0.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Layout" topLeftCell="A25" workbookViewId="0">
      <selection activeCell="G13" sqref="G13"/>
    </sheetView>
  </sheetViews>
  <sheetFormatPr defaultRowHeight="15"/>
  <cols>
    <col min="1" max="1" width="8.140625" customWidth="1"/>
    <col min="2" max="2" width="9.28515625" customWidth="1"/>
    <col min="3" max="11" width="8.85546875" customWidth="1"/>
  </cols>
  <sheetData>
    <row r="1" spans="1:11" ht="15.75">
      <c r="A1" s="55" t="s">
        <v>84</v>
      </c>
    </row>
    <row r="2" spans="1:11">
      <c r="A2" s="54" t="s">
        <v>85</v>
      </c>
    </row>
    <row r="3" spans="1:11" ht="20.25">
      <c r="A3" s="54"/>
      <c r="B3" s="59" t="s">
        <v>108</v>
      </c>
    </row>
    <row r="5" spans="1:11" ht="26.25" customHeight="1">
      <c r="A5" s="99" t="s">
        <v>71</v>
      </c>
      <c r="B5" s="99" t="s">
        <v>72</v>
      </c>
      <c r="C5" s="99" t="s">
        <v>36</v>
      </c>
      <c r="D5" s="99" t="s">
        <v>73</v>
      </c>
      <c r="E5" s="99" t="s">
        <v>74</v>
      </c>
      <c r="F5" s="99" t="s">
        <v>37</v>
      </c>
      <c r="G5" s="99" t="s">
        <v>38</v>
      </c>
      <c r="H5" s="99" t="s">
        <v>39</v>
      </c>
      <c r="I5" s="99" t="s">
        <v>40</v>
      </c>
      <c r="J5" s="99" t="s">
        <v>75</v>
      </c>
      <c r="K5" s="99" t="s">
        <v>76</v>
      </c>
    </row>
    <row r="6" spans="1:11" ht="26.25" customHeight="1">
      <c r="A6" s="169" t="s">
        <v>77</v>
      </c>
      <c r="B6" s="56" t="s">
        <v>78</v>
      </c>
      <c r="C6" s="100" t="s">
        <v>103</v>
      </c>
      <c r="D6" s="101"/>
      <c r="E6" s="101"/>
      <c r="F6" s="101"/>
      <c r="G6" s="60" t="s">
        <v>104</v>
      </c>
      <c r="H6" s="58"/>
      <c r="I6" s="58"/>
      <c r="J6" s="60" t="s">
        <v>59</v>
      </c>
      <c r="K6" s="57"/>
    </row>
    <row r="7" spans="1:11" ht="26.25" customHeight="1">
      <c r="A7" s="169"/>
      <c r="B7" s="56" t="s">
        <v>79</v>
      </c>
      <c r="C7" s="102" t="s">
        <v>128</v>
      </c>
      <c r="D7" s="101"/>
      <c r="E7" s="101"/>
      <c r="F7" s="101"/>
      <c r="G7" s="57" t="s">
        <v>102</v>
      </c>
      <c r="H7" s="58"/>
      <c r="I7" s="58"/>
      <c r="J7" s="57" t="s">
        <v>120</v>
      </c>
      <c r="K7" s="57"/>
    </row>
    <row r="8" spans="1:11" ht="26.25" customHeight="1">
      <c r="A8" s="169"/>
      <c r="B8" s="56" t="s">
        <v>80</v>
      </c>
      <c r="C8" s="57" t="s">
        <v>129</v>
      </c>
      <c r="D8" s="58"/>
      <c r="E8" s="58"/>
      <c r="F8" s="58"/>
      <c r="G8" s="57" t="s">
        <v>126</v>
      </c>
      <c r="H8" s="58"/>
      <c r="I8" s="58"/>
      <c r="J8" s="57" t="s">
        <v>121</v>
      </c>
      <c r="K8" s="57"/>
    </row>
    <row r="9" spans="1:11" ht="26.25" customHeight="1">
      <c r="A9" s="169" t="s">
        <v>81</v>
      </c>
      <c r="B9" s="56" t="s">
        <v>78</v>
      </c>
      <c r="C9" s="57" t="s">
        <v>55</v>
      </c>
      <c r="D9" s="58"/>
      <c r="E9" s="58"/>
      <c r="F9" s="58"/>
      <c r="G9" s="60" t="s">
        <v>58</v>
      </c>
      <c r="H9" s="58"/>
      <c r="I9" s="58"/>
      <c r="J9" s="60" t="s">
        <v>59</v>
      </c>
      <c r="K9" s="57"/>
    </row>
    <row r="10" spans="1:11" ht="26.25" customHeight="1">
      <c r="A10" s="169"/>
      <c r="B10" s="56" t="s">
        <v>79</v>
      </c>
      <c r="C10" s="57" t="s">
        <v>130</v>
      </c>
      <c r="D10" s="58"/>
      <c r="E10" s="58"/>
      <c r="F10" s="58"/>
      <c r="G10" s="57" t="s">
        <v>102</v>
      </c>
      <c r="H10" s="58"/>
      <c r="I10" s="58"/>
      <c r="J10" s="57" t="s">
        <v>122</v>
      </c>
      <c r="K10" s="57"/>
    </row>
    <row r="11" spans="1:11" ht="26.25" customHeight="1">
      <c r="A11" s="169"/>
      <c r="B11" s="56" t="s">
        <v>80</v>
      </c>
      <c r="C11" s="57" t="s">
        <v>130</v>
      </c>
      <c r="D11" s="58"/>
      <c r="E11" s="58"/>
      <c r="F11" s="58"/>
      <c r="G11" s="57" t="s">
        <v>126</v>
      </c>
      <c r="H11" s="58"/>
      <c r="I11" s="58"/>
      <c r="J11" s="57" t="s">
        <v>107</v>
      </c>
      <c r="K11" s="57"/>
    </row>
    <row r="12" spans="1:11" ht="26.25" customHeight="1">
      <c r="A12" s="169" t="s">
        <v>82</v>
      </c>
      <c r="B12" s="56" t="s">
        <v>78</v>
      </c>
      <c r="C12" s="60" t="s">
        <v>61</v>
      </c>
      <c r="D12" s="60" t="s">
        <v>54</v>
      </c>
      <c r="E12" s="57" t="s">
        <v>106</v>
      </c>
      <c r="F12" s="60" t="s">
        <v>106</v>
      </c>
      <c r="G12" s="57" t="s">
        <v>30</v>
      </c>
      <c r="H12" s="60" t="s">
        <v>25</v>
      </c>
      <c r="I12" s="57" t="s">
        <v>30</v>
      </c>
      <c r="J12" s="60" t="s">
        <v>60</v>
      </c>
      <c r="K12" s="57"/>
    </row>
    <row r="13" spans="1:11" ht="26.25" customHeight="1">
      <c r="A13" s="169"/>
      <c r="B13" s="56" t="s">
        <v>79</v>
      </c>
      <c r="C13" s="57" t="s">
        <v>128</v>
      </c>
      <c r="D13" s="57" t="s">
        <v>132</v>
      </c>
      <c r="E13" s="57" t="s">
        <v>134</v>
      </c>
      <c r="F13" s="57" t="s">
        <v>132</v>
      </c>
      <c r="G13" s="57" t="s">
        <v>128</v>
      </c>
      <c r="H13" s="57" t="s">
        <v>102</v>
      </c>
      <c r="I13" s="57"/>
      <c r="J13" s="57" t="s">
        <v>123</v>
      </c>
      <c r="K13" s="57"/>
    </row>
    <row r="14" spans="1:11" ht="26.25" customHeight="1">
      <c r="A14" s="169"/>
      <c r="B14" s="56" t="s">
        <v>80</v>
      </c>
      <c r="C14" s="57" t="s">
        <v>131</v>
      </c>
      <c r="D14" s="57" t="s">
        <v>133</v>
      </c>
      <c r="E14" s="57" t="s">
        <v>134</v>
      </c>
      <c r="F14" s="57" t="s">
        <v>133</v>
      </c>
      <c r="G14" s="57" t="s">
        <v>139</v>
      </c>
      <c r="H14" s="57" t="s">
        <v>127</v>
      </c>
      <c r="I14" s="57"/>
      <c r="J14" s="57" t="s">
        <v>121</v>
      </c>
      <c r="K14" s="57"/>
    </row>
    <row r="15" spans="1:11" ht="26.25" customHeight="1">
      <c r="A15" s="169" t="s">
        <v>83</v>
      </c>
      <c r="B15" s="56" t="s">
        <v>78</v>
      </c>
      <c r="C15" s="60" t="s">
        <v>61</v>
      </c>
      <c r="D15" s="60" t="s">
        <v>103</v>
      </c>
      <c r="E15" s="57" t="s">
        <v>106</v>
      </c>
      <c r="F15" s="57" t="s">
        <v>62</v>
      </c>
      <c r="G15" s="60" t="s">
        <v>25</v>
      </c>
      <c r="H15" s="60" t="s">
        <v>58</v>
      </c>
      <c r="I15" s="57" t="s">
        <v>30</v>
      </c>
      <c r="J15" s="60" t="s">
        <v>60</v>
      </c>
      <c r="K15" s="57" t="s">
        <v>105</v>
      </c>
    </row>
    <row r="16" spans="1:11" ht="26.25" customHeight="1">
      <c r="A16" s="169"/>
      <c r="B16" s="56" t="s">
        <v>79</v>
      </c>
      <c r="C16" s="57" t="s">
        <v>128</v>
      </c>
      <c r="D16" s="57" t="s">
        <v>128</v>
      </c>
      <c r="E16" s="57" t="s">
        <v>128</v>
      </c>
      <c r="F16" s="57" t="s">
        <v>102</v>
      </c>
      <c r="G16" s="57" t="s">
        <v>102</v>
      </c>
      <c r="H16" s="57" t="s">
        <v>102</v>
      </c>
      <c r="I16" s="57" t="s">
        <v>128</v>
      </c>
      <c r="J16" s="57" t="s">
        <v>102</v>
      </c>
      <c r="K16" s="57" t="s">
        <v>137</v>
      </c>
    </row>
    <row r="17" spans="1:11" ht="26.25" customHeight="1">
      <c r="A17" s="169"/>
      <c r="B17" s="56" t="s">
        <v>80</v>
      </c>
      <c r="C17" s="57" t="s">
        <v>135</v>
      </c>
      <c r="D17" s="57" t="s">
        <v>136</v>
      </c>
      <c r="E17" s="57" t="s">
        <v>133</v>
      </c>
      <c r="F17" s="57" t="s">
        <v>107</v>
      </c>
      <c r="G17" s="57" t="s">
        <v>107</v>
      </c>
      <c r="H17" s="57" t="s">
        <v>125</v>
      </c>
      <c r="I17" s="57" t="s">
        <v>138</v>
      </c>
      <c r="J17" s="57" t="s">
        <v>124</v>
      </c>
      <c r="K17" s="57" t="s">
        <v>126</v>
      </c>
    </row>
  </sheetData>
  <mergeCells count="4">
    <mergeCell ref="A6:A8"/>
    <mergeCell ref="A9:A11"/>
    <mergeCell ref="A12:A14"/>
    <mergeCell ref="A15:A17"/>
  </mergeCells>
  <pageMargins left="0.26041666666666669" right="0.23958333333333334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CLBM K6</vt:lpstr>
      <vt:lpstr>CLBM K7</vt:lpstr>
      <vt:lpstr>CLBM K8</vt:lpstr>
      <vt:lpstr>CLBM K9</vt:lpstr>
      <vt:lpstr>Môn xếp loại</vt:lpstr>
      <vt:lpstr>Toàn trường</vt:lpstr>
      <vt:lpstr>CHAT LUONG 2 MAT GIAO DUC</vt:lpstr>
      <vt:lpstr>Boi duong HSG</vt:lpstr>
      <vt:lpstr>'CLBM K6'!Print_Titles</vt:lpstr>
      <vt:lpstr>'CLBM K7'!Print_Titles</vt:lpstr>
      <vt:lpstr>'CLBM K8'!Print_Titles</vt:lpstr>
      <vt:lpstr>'CLBM K9'!Print_Titles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THCS THUONG QUAN</dc:creator>
  <cp:lastModifiedBy>Windows User</cp:lastModifiedBy>
  <cp:lastPrinted>2019-05-23T00:25:48Z</cp:lastPrinted>
  <dcterms:created xsi:type="dcterms:W3CDTF">2015-05-19T09:32:42Z</dcterms:created>
  <dcterms:modified xsi:type="dcterms:W3CDTF">2019-12-10T09:16:57Z</dcterms:modified>
</cp:coreProperties>
</file>